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anzer\Desktop\Planovi FERIT\planovi 2024\PLAN 2025\"/>
    </mc:Choice>
  </mc:AlternateContent>
  <xr:revisionPtr revIDLastSave="0" documentId="13_ncr:1_{8F8ECD42-4ABB-466F-804F-761C110529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SEBNI DIO FIN. PLANA 2025 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7" l="1"/>
  <c r="D9" i="7"/>
  <c r="E9" i="7"/>
  <c r="F9" i="7"/>
  <c r="G9" i="7"/>
  <c r="C9" i="7"/>
  <c r="E11" i="7"/>
  <c r="F11" i="7"/>
  <c r="G11" i="7"/>
  <c r="D123" i="7"/>
  <c r="C123" i="7"/>
  <c r="C10" i="7" s="1"/>
  <c r="F6" i="7"/>
  <c r="F118" i="7"/>
  <c r="G118" i="7"/>
  <c r="G117" i="7" s="1"/>
  <c r="E118" i="7"/>
  <c r="F120" i="7"/>
  <c r="G120" i="7"/>
  <c r="E120" i="7"/>
  <c r="G124" i="7"/>
  <c r="G122" i="7" s="1"/>
  <c r="F124" i="7"/>
  <c r="F122" i="7" s="1"/>
  <c r="E124" i="7"/>
  <c r="E122" i="7" s="1"/>
  <c r="F79" i="7"/>
  <c r="G79" i="7"/>
  <c r="E79" i="7"/>
  <c r="F74" i="7"/>
  <c r="G74" i="7"/>
  <c r="E74" i="7"/>
  <c r="F69" i="7"/>
  <c r="G69" i="7"/>
  <c r="E69" i="7"/>
  <c r="F61" i="7"/>
  <c r="G61" i="7"/>
  <c r="E61" i="7"/>
  <c r="E90" i="7"/>
  <c r="F88" i="7"/>
  <c r="F87" i="7" s="1"/>
  <c r="F86" i="7" s="1"/>
  <c r="G88" i="7"/>
  <c r="G87" i="7" s="1"/>
  <c r="G86" i="7" s="1"/>
  <c r="E88" i="7"/>
  <c r="E87" i="7" s="1"/>
  <c r="E86" i="7" s="1"/>
  <c r="F45" i="7"/>
  <c r="G45" i="7"/>
  <c r="E45" i="7"/>
  <c r="F40" i="7"/>
  <c r="G40" i="7"/>
  <c r="E40" i="7"/>
  <c r="F32" i="7"/>
  <c r="G32" i="7"/>
  <c r="F37" i="7"/>
  <c r="G37" i="7"/>
  <c r="E37" i="7"/>
  <c r="E32" i="7"/>
  <c r="E31" i="7" s="1"/>
  <c r="E4" i="7" s="1"/>
  <c r="F20" i="7"/>
  <c r="G20" i="7"/>
  <c r="F26" i="7"/>
  <c r="G26" i="7"/>
  <c r="E20" i="7"/>
  <c r="E26" i="7"/>
  <c r="F15" i="7"/>
  <c r="F14" i="7" s="1"/>
  <c r="F13" i="7" s="1"/>
  <c r="G15" i="7"/>
  <c r="G14" i="7" s="1"/>
  <c r="G13" i="7" s="1"/>
  <c r="E15" i="7"/>
  <c r="E14" i="7" s="1"/>
  <c r="E13" i="7" s="1"/>
  <c r="C108" i="7"/>
  <c r="C114" i="7"/>
  <c r="C69" i="7"/>
  <c r="C74" i="7"/>
  <c r="C83" i="7"/>
  <c r="C79" i="7"/>
  <c r="C61" i="7"/>
  <c r="C48" i="7"/>
  <c r="C47" i="7" s="1"/>
  <c r="C40" i="7"/>
  <c r="C45" i="7"/>
  <c r="C32" i="7"/>
  <c r="C37" i="7"/>
  <c r="C88" i="7"/>
  <c r="C93" i="7"/>
  <c r="C92" i="7" s="1"/>
  <c r="C26" i="7"/>
  <c r="C20" i="7"/>
  <c r="C19" i="7" s="1"/>
  <c r="C18" i="7" s="1"/>
  <c r="C15" i="7"/>
  <c r="C14" i="7" s="1"/>
  <c r="C13" i="7" s="1"/>
  <c r="D74" i="7"/>
  <c r="D69" i="7"/>
  <c r="D37" i="7"/>
  <c r="D118" i="7"/>
  <c r="D117" i="7" s="1"/>
  <c r="D116" i="7" s="1"/>
  <c r="D108" i="7"/>
  <c r="D107" i="7" s="1"/>
  <c r="D97" i="7" s="1"/>
  <c r="D84" i="7"/>
  <c r="D83" i="7" s="1"/>
  <c r="D79" i="7"/>
  <c r="D61" i="7"/>
  <c r="D88" i="7"/>
  <c r="D87" i="7" s="1"/>
  <c r="D86" i="7" s="1"/>
  <c r="D48" i="7"/>
  <c r="D47" i="7" s="1"/>
  <c r="D6" i="7" s="1"/>
  <c r="D45" i="7"/>
  <c r="D40" i="7"/>
  <c r="D32" i="7"/>
  <c r="D26" i="7"/>
  <c r="D20" i="7"/>
  <c r="D15" i="7"/>
  <c r="D14" i="7" s="1"/>
  <c r="D13" i="7" s="1"/>
  <c r="F117" i="7" l="1"/>
  <c r="F116" i="7" s="1"/>
  <c r="G123" i="7"/>
  <c r="G10" i="7" s="1"/>
  <c r="F123" i="7"/>
  <c r="D11" i="7"/>
  <c r="F60" i="7"/>
  <c r="F7" i="7" s="1"/>
  <c r="G116" i="7"/>
  <c r="E123" i="7"/>
  <c r="D10" i="7"/>
  <c r="C39" i="7"/>
  <c r="C5" i="7" s="1"/>
  <c r="C3" i="7"/>
  <c r="G6" i="7"/>
  <c r="E6" i="7"/>
  <c r="E117" i="7"/>
  <c r="C87" i="7"/>
  <c r="C86" i="7" s="1"/>
  <c r="E19" i="7"/>
  <c r="E18" i="7" s="1"/>
  <c r="E60" i="7"/>
  <c r="E7" i="7" s="1"/>
  <c r="G60" i="7"/>
  <c r="G7" i="7" s="1"/>
  <c r="E73" i="7"/>
  <c r="E8" i="7" s="1"/>
  <c r="G73" i="7"/>
  <c r="G8" i="7" s="1"/>
  <c r="C31" i="7"/>
  <c r="C4" i="7" s="1"/>
  <c r="F73" i="7"/>
  <c r="F8" i="7" s="1"/>
  <c r="F19" i="7"/>
  <c r="C73" i="7"/>
  <c r="C8" i="7" s="1"/>
  <c r="E39" i="7"/>
  <c r="E5" i="7" s="1"/>
  <c r="F39" i="7"/>
  <c r="F5" i="7" s="1"/>
  <c r="G31" i="7"/>
  <c r="G4" i="7" s="1"/>
  <c r="C107" i="7"/>
  <c r="F31" i="7"/>
  <c r="F4" i="7" s="1"/>
  <c r="G39" i="7"/>
  <c r="G5" i="7" s="1"/>
  <c r="G19" i="7"/>
  <c r="D31" i="7"/>
  <c r="D4" i="7" s="1"/>
  <c r="C60" i="7"/>
  <c r="D73" i="7"/>
  <c r="D39" i="7"/>
  <c r="D5" i="7" s="1"/>
  <c r="D19" i="7"/>
  <c r="D18" i="7" s="1"/>
  <c r="F10" i="7" l="1"/>
  <c r="C97" i="7"/>
  <c r="C11" i="7"/>
  <c r="E116" i="7"/>
  <c r="E10" i="7"/>
  <c r="C6" i="7"/>
  <c r="D3" i="7"/>
  <c r="G18" i="7"/>
  <c r="G3" i="7"/>
  <c r="D60" i="7"/>
  <c r="D7" i="7" s="1"/>
  <c r="D8" i="7"/>
  <c r="E3" i="7"/>
  <c r="F18" i="7"/>
  <c r="F3" i="7"/>
  <c r="E30" i="7"/>
  <c r="G30" i="7"/>
  <c r="C30" i="7"/>
  <c r="C12" i="7" s="1"/>
  <c r="F30" i="7"/>
  <c r="E12" i="7" l="1"/>
  <c r="D30" i="7"/>
  <c r="D12" i="7" s="1"/>
  <c r="F12" i="7"/>
  <c r="G12" i="7"/>
</calcChain>
</file>

<file path=xl/sharedStrings.xml><?xml version="1.0" encoding="utf-8"?>
<sst xmlns="http://schemas.openxmlformats.org/spreadsheetml/2006/main" count="204" uniqueCount="67">
  <si>
    <t>Opći prihodi i primici</t>
  </si>
  <si>
    <t>A621003</t>
  </si>
  <si>
    <t>REDOVNA DJELATNOST SVEUČILIŠTA U OSIJEKU</t>
  </si>
  <si>
    <t>Sredstva učešća za pomoći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</si>
  <si>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</si>
  <si>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</si>
  <si>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</si>
  <si>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</si>
  <si>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</si>
  <si>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</si>
  <si>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</si>
  <si>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</si>
  <si>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</si>
  <si>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</si>
  <si>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31</t>
  </si>
  <si>
    <t>Vlastiti prihodi</t>
  </si>
  <si>
    <t>Prihodi od nefin. imovine i nadoknade štete s osnova osig.</t>
  </si>
  <si>
    <t>A679090</t>
  </si>
  <si>
    <t>REDOVNA DJELATNOST SVEUČILIŠTA U OSIJEKU (IZ EVIDENCIJSKIH PRIHODA)</t>
  </si>
  <si>
    <t>Mehanizam za oporavak i otpornost</t>
  </si>
  <si>
    <t>K679084</t>
  </si>
  <si>
    <t>OP KONKURENTNOST I KOHEZIJA 2014.-2020., PRIORITET 1, 9 i 10</t>
  </si>
  <si>
    <t>Europski fond za regionalni razvoj (ERDF)</t>
  </si>
  <si>
    <t>32</t>
  </si>
  <si>
    <t>34</t>
  </si>
  <si>
    <t>37</t>
  </si>
  <si>
    <t>41</t>
  </si>
  <si>
    <t>42</t>
  </si>
  <si>
    <t>38</t>
  </si>
  <si>
    <t>45</t>
  </si>
  <si>
    <t>36</t>
  </si>
  <si>
    <t>35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</si>
  <si>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</si>
  <si>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</si>
  <si>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</si>
  <si>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</si>
  <si>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</si>
  <si>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</si>
  <si>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</si>
  <si>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</si>
  <si>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</si>
  <si>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</si>
  <si>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12</t>
  </si>
  <si>
    <t>52</t>
  </si>
  <si>
    <t>Rashodi za nabavu neproizvedene dugotrajne imovine</t>
  </si>
  <si>
    <t>563</t>
  </si>
  <si>
    <t>Europski fond za regionalni razvoj (EFRR</t>
  </si>
  <si>
    <t>3705</t>
  </si>
  <si>
    <t>VISOKO OBRAZOVANJE</t>
  </si>
  <si>
    <t>61</t>
  </si>
  <si>
    <t>Rashodi poslovanja</t>
  </si>
  <si>
    <t>IZVRŠENJE
2023.</t>
  </si>
  <si>
    <t>TEKUĆI PLAN
2024.</t>
  </si>
  <si>
    <t>PLAN 
2025.</t>
  </si>
  <si>
    <t>PROJEKCIJA 
2026.</t>
  </si>
  <si>
    <t>PROJEKCIJA 
2027.</t>
  </si>
  <si>
    <t>Rashodi za nabavu nefinancijske imovine</t>
  </si>
  <si>
    <t>SVEUČILIŠTE J. J. STROSSMAYERA U OSIJEKU - FAKULTET ELEKTROTEHNIKE, RAČUNARSTVA I INFORMACIJSKIH TEHNOLOGIJA OSIJEK</t>
  </si>
  <si>
    <t>K679128</t>
  </si>
  <si>
    <t>Poboljšanje učinkovitosti javnih ulaganja na području istraživanja, razvoja i inovacija NPOO (C3.2.R3)</t>
  </si>
  <si>
    <t>K679129</t>
  </si>
  <si>
    <t>Stvaranje okvira za privlačenje studenata i istraživača na STEM i ICT područjima -NPOO (C3.2.R2)</t>
  </si>
  <si>
    <t xml:space="preserve">Prihodi od nefin. imovine </t>
  </si>
  <si>
    <t>POSEBNI DIO FINANCIJSKOG PLANA ZA RAZDOBLJE 2025.-2027.g.</t>
  </si>
  <si>
    <t>DEKAN:</t>
  </si>
  <si>
    <t>Prof.dr.sc. Tomislav Matić</t>
  </si>
  <si>
    <t>U Osijeku, 13. prosinca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</si>
</sst>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Trebuchet MS"/>
      <family val="2"/>
      <charset val="238"/>
    </font>
    <font>
      <b/>
      <sz val="11"/>
      <color theme="1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</cellStyleXfs>
  <cellXfs count="83">
    <xf numFmtId="0" fontId="0" fillId="0" borderId="0" xfId="0"/>
    <xf numFmtId="0" fontId="12" fillId="0" borderId="4" xfId="49" quotePrefix="1" applyFill="1">
      <alignment horizontal="left" vertical="center" indent="1"/>
    </xf>
    <xf numFmtId="0" fontId="12" fillId="0" borderId="4" xfId="49" quotePrefix="1" applyFill="1" applyAlignment="1">
      <alignment horizontal="left" vertical="center" indent="7"/>
    </xf>
    <xf numFmtId="3" fontId="12" fillId="0" borderId="4" xfId="50" applyNumberFormat="1" applyFill="1">
      <alignment horizontal="right" vertical="center"/>
    </xf>
    <xf numFmtId="0" fontId="13" fillId="0" borderId="3" xfId="0" quotePrefix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2" fillId="0" borderId="4" xfId="49" quotePrefix="1" applyFill="1" applyAlignment="1">
      <alignment horizontal="left" vertical="center" indent="9"/>
    </xf>
    <xf numFmtId="3" fontId="12" fillId="0" borderId="6" xfId="50" applyNumberFormat="1" applyFill="1" applyBorder="1">
      <alignment horizontal="right" vertical="center"/>
    </xf>
    <xf numFmtId="0" fontId="12" fillId="0" borderId="5" xfId="49" quotePrefix="1" applyFill="1" applyBorder="1" applyAlignment="1">
      <alignment horizontal="left" vertical="center" indent="7"/>
    </xf>
    <xf numFmtId="0" fontId="12" fillId="0" borderId="5" xfId="49" quotePrefix="1" applyFill="1" applyBorder="1">
      <alignment horizontal="left" vertical="center" indent="1"/>
    </xf>
    <xf numFmtId="3" fontId="12" fillId="0" borderId="5" xfId="50" applyNumberFormat="1" applyFill="1" applyBorder="1">
      <alignment horizontal="right" vertical="center"/>
    </xf>
    <xf numFmtId="0" fontId="12" fillId="0" borderId="4" xfId="49" quotePrefix="1" applyFill="1" applyAlignment="1">
      <alignment horizontal="right" vertical="center"/>
    </xf>
    <xf numFmtId="0" fontId="12" fillId="27" borderId="4" xfId="49" quotePrefix="1" applyFill="1" applyAlignment="1">
      <alignment horizontal="left" vertical="center" indent="7"/>
    </xf>
    <xf numFmtId="0" fontId="12" fillId="27" borderId="4" xfId="49" quotePrefix="1" applyFill="1">
      <alignment horizontal="left" vertical="center" indent="1"/>
    </xf>
    <xf numFmtId="3" fontId="12" fillId="27" borderId="4" xfId="50" applyNumberFormat="1" applyFill="1">
      <alignment horizontal="right" vertical="center"/>
    </xf>
    <xf numFmtId="0" fontId="14" fillId="0" borderId="4" xfId="49" quotePrefix="1" applyFont="1" applyFill="1" applyAlignment="1">
      <alignment horizontal="left" vertical="center" indent="7"/>
    </xf>
    <xf numFmtId="0" fontId="14" fillId="0" borderId="4" xfId="49" quotePrefix="1" applyFont="1" applyFill="1">
      <alignment horizontal="left" vertical="center" indent="1"/>
    </xf>
    <xf numFmtId="0" fontId="14" fillId="0" borderId="6" xfId="49" quotePrefix="1" applyFont="1" applyFill="1" applyBorder="1" applyAlignment="1">
      <alignment horizontal="left" vertical="center" indent="7"/>
    </xf>
    <xf numFmtId="0" fontId="14" fillId="0" borderId="6" xfId="49" quotePrefix="1" applyFont="1" applyFill="1" applyBorder="1">
      <alignment horizontal="left" vertical="center" indent="1"/>
    </xf>
    <xf numFmtId="0" fontId="12" fillId="27" borderId="4" xfId="49" quotePrefix="1" applyFill="1" applyAlignment="1">
      <alignment horizontal="center" vertical="center"/>
    </xf>
    <xf numFmtId="0" fontId="12" fillId="0" borderId="12" xfId="49" quotePrefix="1" applyFill="1" applyBorder="1" applyAlignment="1">
      <alignment horizontal="left" vertical="center" indent="9"/>
    </xf>
    <xf numFmtId="0" fontId="12" fillId="0" borderId="12" xfId="49" quotePrefix="1" applyFill="1" applyBorder="1">
      <alignment horizontal="left" vertical="center" indent="1"/>
    </xf>
    <xf numFmtId="3" fontId="12" fillId="0" borderId="12" xfId="50" applyNumberFormat="1" applyFill="1" applyBorder="1">
      <alignment horizontal="right" vertical="center"/>
    </xf>
    <xf numFmtId="3" fontId="14" fillId="0" borderId="6" xfId="50" applyNumberFormat="1" applyFont="1" applyFill="1" applyBorder="1">
      <alignment horizontal="right" vertical="center"/>
    </xf>
    <xf numFmtId="3" fontId="14" fillId="27" borderId="4" xfId="50" applyNumberFormat="1" applyFont="1" applyFill="1">
      <alignment horizontal="right" vertical="center"/>
    </xf>
    <xf numFmtId="3" fontId="14" fillId="0" borderId="4" xfId="50" applyNumberFormat="1" applyFont="1" applyFill="1">
      <alignment horizontal="right" vertical="center"/>
    </xf>
    <xf numFmtId="0" fontId="14" fillId="0" borderId="4" xfId="49" quotePrefix="1" applyFont="1" applyFill="1" applyAlignment="1">
      <alignment horizontal="center" vertical="center"/>
    </xf>
    <xf numFmtId="0" fontId="14" fillId="0" borderId="6" xfId="49" quotePrefix="1" applyFont="1" applyFill="1" applyBorder="1" applyAlignment="1">
      <alignment horizontal="center" vertical="center"/>
    </xf>
    <xf numFmtId="0" fontId="14" fillId="27" borderId="6" xfId="49" quotePrefix="1" applyFont="1" applyFill="1" applyBorder="1" applyAlignment="1">
      <alignment horizontal="center" vertical="center"/>
    </xf>
    <xf numFmtId="0" fontId="14" fillId="27" borderId="6" xfId="49" quotePrefix="1" applyFont="1" applyFill="1" applyBorder="1">
      <alignment horizontal="left" vertical="center" indent="1"/>
    </xf>
    <xf numFmtId="3" fontId="14" fillId="27" borderId="6" xfId="50" applyNumberFormat="1" applyFont="1" applyFill="1" applyBorder="1">
      <alignment horizontal="right" vertical="center"/>
    </xf>
    <xf numFmtId="0" fontId="14" fillId="0" borderId="3" xfId="49" quotePrefix="1" applyFont="1" applyFill="1" applyBorder="1" applyAlignment="1">
      <alignment horizontal="center" vertical="center"/>
    </xf>
    <xf numFmtId="0" fontId="14" fillId="0" borderId="3" xfId="49" quotePrefix="1" applyFont="1" applyFill="1" applyBorder="1">
      <alignment horizontal="left" vertical="center" indent="1"/>
    </xf>
    <xf numFmtId="0" fontId="12" fillId="27" borderId="3" xfId="49" quotePrefix="1" applyFill="1" applyBorder="1" applyAlignment="1">
      <alignment horizontal="center" vertical="center"/>
    </xf>
    <xf numFmtId="0" fontId="12" fillId="27" borderId="3" xfId="49" quotePrefix="1" applyFill="1" applyBorder="1">
      <alignment horizontal="left" vertical="center" indent="1"/>
    </xf>
    <xf numFmtId="0" fontId="12" fillId="0" borderId="13" xfId="49" quotePrefix="1" applyFill="1" applyBorder="1" applyAlignment="1">
      <alignment horizontal="left" vertical="center" indent="9"/>
    </xf>
    <xf numFmtId="0" fontId="12" fillId="0" borderId="13" xfId="49" quotePrefix="1" applyFill="1" applyBorder="1">
      <alignment horizontal="left" vertical="center" indent="1"/>
    </xf>
    <xf numFmtId="3" fontId="12" fillId="0" borderId="13" xfId="50" applyNumberFormat="1" applyFill="1" applyBorder="1">
      <alignment horizontal="right" vertical="center"/>
    </xf>
    <xf numFmtId="0" fontId="15" fillId="27" borderId="3" xfId="49" applyFont="1" applyFill="1" applyBorder="1">
      <alignment horizontal="left" vertical="center" indent="1"/>
    </xf>
    <xf numFmtId="0" fontId="16" fillId="27" borderId="3" xfId="0" applyFont="1" applyFill="1" applyBorder="1" applyAlignment="1">
      <alignment horizontal="center"/>
    </xf>
    <xf numFmtId="0" fontId="16" fillId="27" borderId="3" xfId="0" applyFont="1" applyFill="1" applyBorder="1"/>
    <xf numFmtId="0" fontId="16" fillId="0" borderId="3" xfId="0" applyFont="1" applyFill="1" applyBorder="1" applyAlignment="1">
      <alignment horizontal="right"/>
    </xf>
    <xf numFmtId="0" fontId="16" fillId="0" borderId="3" xfId="0" applyFont="1" applyFill="1" applyBorder="1"/>
    <xf numFmtId="3" fontId="16" fillId="0" borderId="3" xfId="0" applyNumberFormat="1" applyFont="1" applyFill="1" applyBorder="1"/>
    <xf numFmtId="3" fontId="16" fillId="27" borderId="3" xfId="0" applyNumberFormat="1" applyFont="1" applyFill="1" applyBorder="1"/>
    <xf numFmtId="0" fontId="14" fillId="0" borderId="14" xfId="49" applyFont="1" applyFill="1" applyBorder="1" applyAlignment="1">
      <alignment horizontal="center" vertical="center"/>
    </xf>
    <xf numFmtId="0" fontId="14" fillId="0" borderId="14" xfId="49" applyFont="1" applyFill="1" applyBorder="1">
      <alignment horizontal="left" vertical="center" indent="1"/>
    </xf>
    <xf numFmtId="0" fontId="0" fillId="0" borderId="14" xfId="0" applyFill="1" applyBorder="1"/>
    <xf numFmtId="3" fontId="17" fillId="0" borderId="14" xfId="0" applyNumberFormat="1" applyFont="1" applyFill="1" applyBorder="1"/>
    <xf numFmtId="0" fontId="12" fillId="0" borderId="12" xfId="49" quotePrefix="1" applyFill="1" applyBorder="1" applyAlignment="1">
      <alignment horizontal="right" vertical="center"/>
    </xf>
    <xf numFmtId="0" fontId="12" fillId="28" borderId="9" xfId="49" quotePrefix="1" applyFill="1" applyBorder="1" applyAlignment="1">
      <alignment horizontal="left" vertical="center" indent="5"/>
    </xf>
    <xf numFmtId="0" fontId="12" fillId="28" borderId="10" xfId="49" quotePrefix="1" applyFill="1" applyBorder="1">
      <alignment horizontal="left" vertical="center" indent="1"/>
    </xf>
    <xf numFmtId="3" fontId="14" fillId="28" borderId="10" xfId="50" applyNumberFormat="1" applyFont="1" applyFill="1" applyBorder="1">
      <alignment horizontal="right" vertical="center"/>
    </xf>
    <xf numFmtId="3" fontId="12" fillId="28" borderId="10" xfId="50" applyNumberFormat="1" applyFill="1" applyBorder="1">
      <alignment horizontal="right" vertical="center"/>
    </xf>
    <xf numFmtId="3" fontId="12" fillId="28" borderId="11" xfId="50" applyNumberFormat="1" applyFill="1" applyBorder="1">
      <alignment horizontal="right" vertical="center"/>
    </xf>
    <xf numFmtId="0" fontId="12" fillId="28" borderId="9" xfId="49" quotePrefix="1" applyFill="1" applyBorder="1" applyAlignment="1">
      <alignment horizontal="center" vertical="center"/>
    </xf>
    <xf numFmtId="0" fontId="12" fillId="28" borderId="15" xfId="49" applyFill="1" applyBorder="1" applyAlignment="1">
      <alignment horizontal="center" vertical="center"/>
    </xf>
    <xf numFmtId="0" fontId="12" fillId="28" borderId="16" xfId="49" applyFill="1" applyBorder="1">
      <alignment horizontal="left" vertical="center" indent="1"/>
    </xf>
    <xf numFmtId="0" fontId="0" fillId="28" borderId="16" xfId="0" applyFill="1" applyBorder="1"/>
    <xf numFmtId="3" fontId="17" fillId="28" borderId="16" xfId="0" applyNumberFormat="1" applyFont="1" applyFill="1" applyBorder="1"/>
    <xf numFmtId="0" fontId="1" fillId="0" borderId="7" xfId="6" quotePrefix="1" applyFont="1" applyFill="1" applyBorder="1" applyAlignment="1">
      <alignment horizontal="left" vertical="center" indent="4"/>
    </xf>
    <xf numFmtId="0" fontId="1" fillId="0" borderId="7" xfId="6" quotePrefix="1" applyFont="1" applyFill="1" applyBorder="1" applyAlignment="1">
      <alignment horizontal="left" vertical="center" indent="1"/>
    </xf>
    <xf numFmtId="3" fontId="14" fillId="0" borderId="8" xfId="50" applyNumberFormat="1" applyFont="1" applyFill="1" applyBorder="1">
      <alignment horizontal="right" vertical="center"/>
    </xf>
    <xf numFmtId="3" fontId="14" fillId="0" borderId="3" xfId="50" applyNumberFormat="1" applyFont="1" applyFill="1" applyBorder="1">
      <alignment horizontal="right" vertical="center"/>
    </xf>
    <xf numFmtId="3" fontId="14" fillId="27" borderId="3" xfId="50" applyNumberFormat="1" applyFont="1" applyFill="1" applyBorder="1">
      <alignment horizontal="right" vertical="center"/>
    </xf>
    <xf numFmtId="3" fontId="17" fillId="27" borderId="3" xfId="0" applyNumberFormat="1" applyFont="1" applyFill="1" applyBorder="1"/>
    <xf numFmtId="0" fontId="16" fillId="0" borderId="13" xfId="0" applyFont="1" applyFill="1" applyBorder="1" applyAlignment="1">
      <alignment horizontal="right"/>
    </xf>
    <xf numFmtId="0" fontId="16" fillId="0" borderId="13" xfId="0" applyFont="1" applyFill="1" applyBorder="1"/>
    <xf numFmtId="3" fontId="16" fillId="0" borderId="13" xfId="0" applyNumberFormat="1" applyFont="1" applyFill="1" applyBorder="1"/>
    <xf numFmtId="0" fontId="17" fillId="28" borderId="16" xfId="0" applyFont="1" applyFill="1" applyBorder="1"/>
    <xf numFmtId="0" fontId="17" fillId="0" borderId="14" xfId="0" applyFont="1" applyFill="1" applyBorder="1"/>
    <xf numFmtId="0" fontId="17" fillId="27" borderId="3" xfId="0" applyFont="1" applyFill="1" applyBorder="1"/>
    <xf numFmtId="0" fontId="17" fillId="28" borderId="17" xfId="0" applyFont="1" applyFill="1" applyBorder="1" applyAlignment="1">
      <alignment horizontal="center"/>
    </xf>
    <xf numFmtId="0" fontId="18" fillId="28" borderId="18" xfId="0" applyFont="1" applyFill="1" applyBorder="1"/>
    <xf numFmtId="0" fontId="17" fillId="28" borderId="19" xfId="0" applyFont="1" applyFill="1" applyBorder="1"/>
    <xf numFmtId="3" fontId="17" fillId="28" borderId="19" xfId="0" applyNumberFormat="1" applyFont="1" applyFill="1" applyBorder="1"/>
    <xf numFmtId="3" fontId="17" fillId="28" borderId="20" xfId="0" applyNumberFormat="1" applyFont="1" applyFill="1" applyBorder="1"/>
    <xf numFmtId="0" fontId="17" fillId="0" borderId="3" xfId="0" applyFont="1" applyFill="1" applyBorder="1" applyAlignment="1">
      <alignment horizontal="center"/>
    </xf>
    <xf numFmtId="0" fontId="18" fillId="0" borderId="3" xfId="0" applyFont="1" applyFill="1" applyBorder="1"/>
    <xf numFmtId="3" fontId="17" fillId="0" borderId="3" xfId="0" applyNumberFormat="1" applyFont="1" applyFill="1" applyBorder="1"/>
    <xf numFmtId="0" fontId="19" fillId="0" borderId="21" xfId="0" applyFont="1" applyFill="1" applyBorder="1" applyAlignment="1">
      <alignment horizontal="center"/>
    </xf>
    <xf numFmtId="0" fontId="19" fillId="0" borderId="21" xfId="0" applyFont="1" applyBorder="1" applyAlignment="1">
      <alignment horizontal="center"/>
    </xf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9"/>
  <sheetViews>
    <sheetView tabSelected="1" workbookViewId="0">
      <pane xSplit="2" ySplit="2" topLeftCell="C114" activePane="bottomRight" state="frozen"/>
      <selection pane="topRight" activeCell="C1" sqref="C1"/>
      <selection pane="bottomLeft" activeCell="A3" sqref="A3"/>
      <selection pane="bottomRight" activeCell="A127" sqref="A127"/>
    </sheetView>
  </sheetViews>
  <sheetFormatPr defaultColWidth="9.140625" defaultRowHeight="15" x14ac:dyDescent="0.25"/>
  <cols>
    <col min="1" max="1" width="17.28515625" style="6" customWidth="1"/>
    <col min="2" max="2" width="51.42578125" style="6" customWidth="1"/>
    <col min="3" max="7" width="13.28515625" style="6" customWidth="1"/>
    <col min="8" max="16384" width="9.140625" style="6"/>
  </cols>
  <sheetData>
    <row r="1" spans="1:7" x14ac:dyDescent="0.25">
      <c r="A1" s="81" t="s">
        <v>63</v>
      </c>
      <c r="B1" s="82"/>
      <c r="C1" s="82"/>
      <c r="D1" s="82"/>
      <c r="E1" s="82"/>
      <c r="F1" s="82"/>
      <c r="G1" s="82"/>
    </row>
    <row r="2" spans="1:7" ht="38.25" x14ac:dyDescent="0.25">
      <c r="A2" s="4">
        <v>2313</v>
      </c>
      <c r="B2" s="4" t="s">
        <v>57</v>
      </c>
      <c r="C2" s="4" t="s">
        <v>51</v>
      </c>
      <c r="D2" s="4" t="s">
        <v>52</v>
      </c>
      <c r="E2" s="5" t="s">
        <v>53</v>
      </c>
      <c r="F2" s="5" t="s">
        <v>54</v>
      </c>
      <c r="G2" s="5" t="s">
        <v>55</v>
      </c>
    </row>
    <row r="3" spans="1:7" x14ac:dyDescent="0.25">
      <c r="A3" s="2">
        <v>11</v>
      </c>
      <c r="B3" s="1" t="s">
        <v>0</v>
      </c>
      <c r="C3" s="3">
        <f>C14+C19</f>
        <v>5037072</v>
      </c>
      <c r="D3" s="3">
        <f t="shared" ref="D3:G3" si="0">D14+D19</f>
        <v>6136393</v>
      </c>
      <c r="E3" s="3">
        <f t="shared" si="0"/>
        <v>6561447</v>
      </c>
      <c r="F3" s="3">
        <f t="shared" si="0"/>
        <v>6590340</v>
      </c>
      <c r="G3" s="3">
        <f t="shared" si="0"/>
        <v>6619377</v>
      </c>
    </row>
    <row r="4" spans="1:7" x14ac:dyDescent="0.25">
      <c r="A4" s="2">
        <v>31</v>
      </c>
      <c r="B4" s="1" t="s">
        <v>15</v>
      </c>
      <c r="C4" s="3">
        <f>C31</f>
        <v>199058</v>
      </c>
      <c r="D4" s="3">
        <f t="shared" ref="D4:G4" si="1">D31</f>
        <v>257550</v>
      </c>
      <c r="E4" s="3">
        <f t="shared" si="1"/>
        <v>151750</v>
      </c>
      <c r="F4" s="3">
        <f t="shared" si="1"/>
        <v>151750</v>
      </c>
      <c r="G4" s="3">
        <f t="shared" si="1"/>
        <v>151750</v>
      </c>
    </row>
    <row r="5" spans="1:7" x14ac:dyDescent="0.25">
      <c r="A5" s="2">
        <v>43</v>
      </c>
      <c r="B5" s="1" t="s">
        <v>9</v>
      </c>
      <c r="C5" s="3">
        <f>C39</f>
        <v>904515</v>
      </c>
      <c r="D5" s="3">
        <f t="shared" ref="D5:G5" si="2">D39</f>
        <v>694340</v>
      </c>
      <c r="E5" s="3">
        <f t="shared" si="2"/>
        <v>510000</v>
      </c>
      <c r="F5" s="3">
        <f t="shared" si="2"/>
        <v>510000</v>
      </c>
      <c r="G5" s="3">
        <f t="shared" si="2"/>
        <v>510000</v>
      </c>
    </row>
    <row r="6" spans="1:7" x14ac:dyDescent="0.25">
      <c r="A6" s="2">
        <v>51</v>
      </c>
      <c r="B6" s="1" t="s">
        <v>11</v>
      </c>
      <c r="C6" s="3">
        <f>C47+C87</f>
        <v>11278</v>
      </c>
      <c r="D6" s="3">
        <f t="shared" ref="D6:G6" si="3">D47+D87</f>
        <v>44262</v>
      </c>
      <c r="E6" s="3">
        <f t="shared" si="3"/>
        <v>62375</v>
      </c>
      <c r="F6" s="3">
        <f t="shared" si="3"/>
        <v>14500</v>
      </c>
      <c r="G6" s="3">
        <f t="shared" si="3"/>
        <v>4000</v>
      </c>
    </row>
    <row r="7" spans="1:7" x14ac:dyDescent="0.25">
      <c r="A7" s="2">
        <v>52</v>
      </c>
      <c r="B7" s="1" t="s">
        <v>12</v>
      </c>
      <c r="C7" s="3">
        <f>C60+C92</f>
        <v>606136</v>
      </c>
      <c r="D7" s="3">
        <f t="shared" ref="D7:G7" si="4">D60</f>
        <v>313057</v>
      </c>
      <c r="E7" s="3">
        <f t="shared" si="4"/>
        <v>197351</v>
      </c>
      <c r="F7" s="3">
        <f t="shared" si="4"/>
        <v>88405</v>
      </c>
      <c r="G7" s="3">
        <f t="shared" si="4"/>
        <v>57800</v>
      </c>
    </row>
    <row r="8" spans="1:7" x14ac:dyDescent="0.25">
      <c r="A8" s="2">
        <v>61</v>
      </c>
      <c r="B8" s="1" t="s">
        <v>13</v>
      </c>
      <c r="C8" s="3">
        <f>C73</f>
        <v>253029</v>
      </c>
      <c r="D8" s="3">
        <f t="shared" ref="D8:G8" si="5">D73</f>
        <v>119905</v>
      </c>
      <c r="E8" s="3">
        <f t="shared" si="5"/>
        <v>365112</v>
      </c>
      <c r="F8" s="3">
        <f t="shared" si="5"/>
        <v>274974</v>
      </c>
      <c r="G8" s="3">
        <f t="shared" si="5"/>
        <v>29300</v>
      </c>
    </row>
    <row r="9" spans="1:7" x14ac:dyDescent="0.25">
      <c r="A9" s="2">
        <v>71</v>
      </c>
      <c r="B9" s="1" t="s">
        <v>62</v>
      </c>
      <c r="C9" s="3">
        <f>C83</f>
        <v>1472</v>
      </c>
      <c r="D9" s="3">
        <f t="shared" ref="D9:G9" si="6">D83</f>
        <v>270</v>
      </c>
      <c r="E9" s="3">
        <f t="shared" si="6"/>
        <v>270</v>
      </c>
      <c r="F9" s="3">
        <f t="shared" si="6"/>
        <v>270</v>
      </c>
      <c r="G9" s="3">
        <f t="shared" si="6"/>
        <v>270</v>
      </c>
    </row>
    <row r="10" spans="1:7" x14ac:dyDescent="0.25">
      <c r="A10" s="2">
        <v>581</v>
      </c>
      <c r="B10" s="1" t="s">
        <v>19</v>
      </c>
      <c r="C10" s="3">
        <f>C117+C123</f>
        <v>0</v>
      </c>
      <c r="D10" s="3">
        <f t="shared" ref="D10:G10" si="7">D117+D123</f>
        <v>6795</v>
      </c>
      <c r="E10" s="3">
        <f t="shared" si="7"/>
        <v>18788050</v>
      </c>
      <c r="F10" s="3">
        <f t="shared" si="7"/>
        <v>10710514</v>
      </c>
      <c r="G10" s="3">
        <f t="shared" si="7"/>
        <v>0</v>
      </c>
    </row>
    <row r="11" spans="1:7" x14ac:dyDescent="0.25">
      <c r="A11" s="9">
        <v>563</v>
      </c>
      <c r="B11" s="10" t="s">
        <v>22</v>
      </c>
      <c r="C11" s="11">
        <f>C107</f>
        <v>325834</v>
      </c>
      <c r="D11" s="11">
        <f t="shared" ref="D11:G11" si="8">D107</f>
        <v>103278</v>
      </c>
      <c r="E11" s="11">
        <f t="shared" si="8"/>
        <v>0</v>
      </c>
      <c r="F11" s="11">
        <f t="shared" si="8"/>
        <v>0</v>
      </c>
      <c r="G11" s="11">
        <f t="shared" si="8"/>
        <v>0</v>
      </c>
    </row>
    <row r="12" spans="1:7" ht="15.75" thickBot="1" x14ac:dyDescent="0.3">
      <c r="A12" s="61" t="s">
        <v>47</v>
      </c>
      <c r="B12" s="62" t="s">
        <v>48</v>
      </c>
      <c r="C12" s="63">
        <f>C13+C18+C30+C86+C97+C116</f>
        <v>7338394</v>
      </c>
      <c r="D12" s="63">
        <f>D13+D18+D30+D86+D97+D116</f>
        <v>7675850</v>
      </c>
      <c r="E12" s="63">
        <f>E13+E18+E30+E86+E97+E116+E122</f>
        <v>26636355</v>
      </c>
      <c r="F12" s="63">
        <f t="shared" ref="F12:G12" si="9">F13+F18+F30+F86+F97+F116+F122</f>
        <v>18340753</v>
      </c>
      <c r="G12" s="63">
        <f t="shared" si="9"/>
        <v>7372497</v>
      </c>
    </row>
    <row r="13" spans="1:7" ht="15.75" thickBot="1" x14ac:dyDescent="0.3">
      <c r="A13" s="51" t="s">
        <v>1</v>
      </c>
      <c r="B13" s="52" t="s">
        <v>2</v>
      </c>
      <c r="C13" s="53">
        <f t="shared" ref="C13:E14" si="10">C14</f>
        <v>4548290</v>
      </c>
      <c r="D13" s="53">
        <f t="shared" si="10"/>
        <v>5452387</v>
      </c>
      <c r="E13" s="54">
        <f t="shared" si="10"/>
        <v>5877441</v>
      </c>
      <c r="F13" s="54">
        <f t="shared" ref="F13:G13" si="11">F14</f>
        <v>5906334</v>
      </c>
      <c r="G13" s="54">
        <f t="shared" si="11"/>
        <v>5935371</v>
      </c>
    </row>
    <row r="14" spans="1:7" x14ac:dyDescent="0.25">
      <c r="A14" s="18" t="s">
        <v>32</v>
      </c>
      <c r="B14" s="19" t="s">
        <v>0</v>
      </c>
      <c r="C14" s="24">
        <f t="shared" si="10"/>
        <v>4548290</v>
      </c>
      <c r="D14" s="24">
        <f t="shared" si="10"/>
        <v>5452387</v>
      </c>
      <c r="E14" s="8">
        <f t="shared" si="10"/>
        <v>5877441</v>
      </c>
      <c r="F14" s="8">
        <f t="shared" ref="F14:G14" si="12">F15</f>
        <v>5906334</v>
      </c>
      <c r="G14" s="8">
        <f t="shared" si="12"/>
        <v>5935371</v>
      </c>
    </row>
    <row r="15" spans="1:7" x14ac:dyDescent="0.25">
      <c r="A15" s="13">
        <v>3</v>
      </c>
      <c r="B15" s="14" t="s">
        <v>50</v>
      </c>
      <c r="C15" s="25">
        <f>C16+C17</f>
        <v>4548290</v>
      </c>
      <c r="D15" s="25">
        <f>D16+D17</f>
        <v>5452387</v>
      </c>
      <c r="E15" s="25">
        <f>E16+E17</f>
        <v>5877441</v>
      </c>
      <c r="F15" s="25">
        <f t="shared" ref="F15:G15" si="13">F16+F17</f>
        <v>5906334</v>
      </c>
      <c r="G15" s="25">
        <f t="shared" si="13"/>
        <v>5935371</v>
      </c>
    </row>
    <row r="16" spans="1:7" x14ac:dyDescent="0.25">
      <c r="A16" s="7" t="s">
        <v>14</v>
      </c>
      <c r="B16" s="1" t="s">
        <v>34</v>
      </c>
      <c r="C16" s="3">
        <v>4369519</v>
      </c>
      <c r="D16" s="3">
        <v>5334680</v>
      </c>
      <c r="E16" s="3">
        <v>5757526</v>
      </c>
      <c r="F16" s="3">
        <v>5786419</v>
      </c>
      <c r="G16" s="3">
        <v>5815456</v>
      </c>
    </row>
    <row r="17" spans="1:7" ht="15.75" thickBot="1" x14ac:dyDescent="0.3">
      <c r="A17" s="21" t="s">
        <v>23</v>
      </c>
      <c r="B17" s="22" t="s">
        <v>33</v>
      </c>
      <c r="C17" s="23">
        <v>178771</v>
      </c>
      <c r="D17" s="23">
        <v>117707</v>
      </c>
      <c r="E17" s="23">
        <v>119915</v>
      </c>
      <c r="F17" s="23">
        <v>119915</v>
      </c>
      <c r="G17" s="23">
        <v>119915</v>
      </c>
    </row>
    <row r="18" spans="1:7" ht="15.75" thickBot="1" x14ac:dyDescent="0.3">
      <c r="A18" s="51" t="s">
        <v>4</v>
      </c>
      <c r="B18" s="52" t="s">
        <v>5</v>
      </c>
      <c r="C18" s="54">
        <f>C19</f>
        <v>488782</v>
      </c>
      <c r="D18" s="53">
        <f>D19</f>
        <v>684006</v>
      </c>
      <c r="E18" s="54">
        <f>E19</f>
        <v>684006</v>
      </c>
      <c r="F18" s="54">
        <f t="shared" ref="F18:G18" si="14">F19</f>
        <v>684006</v>
      </c>
      <c r="G18" s="54">
        <f t="shared" si="14"/>
        <v>684006</v>
      </c>
    </row>
    <row r="19" spans="1:7" x14ac:dyDescent="0.25">
      <c r="A19" s="18" t="s">
        <v>32</v>
      </c>
      <c r="B19" s="19" t="s">
        <v>0</v>
      </c>
      <c r="C19" s="8">
        <f>C20+C26</f>
        <v>488782</v>
      </c>
      <c r="D19" s="24">
        <f>D20+D26</f>
        <v>684006</v>
      </c>
      <c r="E19" s="24">
        <f>E20+E26</f>
        <v>684006</v>
      </c>
      <c r="F19" s="24">
        <f t="shared" ref="F19:G19" si="15">F20+F26</f>
        <v>684006</v>
      </c>
      <c r="G19" s="24">
        <f t="shared" si="15"/>
        <v>684006</v>
      </c>
    </row>
    <row r="20" spans="1:7" x14ac:dyDescent="0.25">
      <c r="A20" s="13">
        <v>3</v>
      </c>
      <c r="B20" s="14" t="s">
        <v>50</v>
      </c>
      <c r="C20" s="15">
        <f>C21+C22+C23+C24+C25</f>
        <v>433713</v>
      </c>
      <c r="D20" s="15">
        <f>D21+D22+D23+D24+D25</f>
        <v>602706</v>
      </c>
      <c r="E20" s="25">
        <f>E21+E22+E23+E24+E25</f>
        <v>594006</v>
      </c>
      <c r="F20" s="25">
        <f t="shared" ref="F20:G20" si="16">F21+F22+F23+F24+F25</f>
        <v>594006</v>
      </c>
      <c r="G20" s="25">
        <f t="shared" si="16"/>
        <v>594006</v>
      </c>
    </row>
    <row r="21" spans="1:7" x14ac:dyDescent="0.25">
      <c r="A21" s="7" t="s">
        <v>14</v>
      </c>
      <c r="B21" s="1" t="s">
        <v>34</v>
      </c>
      <c r="C21" s="3"/>
      <c r="D21" s="3"/>
      <c r="E21" s="3"/>
      <c r="F21" s="3"/>
      <c r="G21" s="3"/>
    </row>
    <row r="22" spans="1:7" x14ac:dyDescent="0.25">
      <c r="A22" s="7" t="s">
        <v>23</v>
      </c>
      <c r="B22" s="1" t="s">
        <v>33</v>
      </c>
      <c r="C22" s="3">
        <v>429786</v>
      </c>
      <c r="D22" s="3">
        <v>598206</v>
      </c>
      <c r="E22" s="3">
        <v>589906</v>
      </c>
      <c r="F22" s="3">
        <v>589906</v>
      </c>
      <c r="G22" s="3">
        <v>589906</v>
      </c>
    </row>
    <row r="23" spans="1:7" x14ac:dyDescent="0.25">
      <c r="A23" s="7" t="s">
        <v>24</v>
      </c>
      <c r="B23" s="1" t="s">
        <v>35</v>
      </c>
      <c r="C23" s="3">
        <v>3762</v>
      </c>
      <c r="D23" s="3">
        <v>4500</v>
      </c>
      <c r="E23" s="3">
        <v>4100</v>
      </c>
      <c r="F23" s="3">
        <v>4100</v>
      </c>
      <c r="G23" s="3">
        <v>4100</v>
      </c>
    </row>
    <row r="24" spans="1:7" x14ac:dyDescent="0.25">
      <c r="A24" s="7" t="s">
        <v>25</v>
      </c>
      <c r="B24" s="1" t="s">
        <v>36</v>
      </c>
      <c r="C24" s="3">
        <v>165</v>
      </c>
      <c r="D24" s="3"/>
      <c r="E24" s="3"/>
      <c r="F24" s="3"/>
      <c r="G24" s="3"/>
    </row>
    <row r="25" spans="1:7" x14ac:dyDescent="0.25">
      <c r="A25" s="7" t="s">
        <v>28</v>
      </c>
      <c r="B25" s="1" t="s">
        <v>40</v>
      </c>
      <c r="C25" s="3"/>
      <c r="D25" s="3"/>
      <c r="E25" s="3"/>
      <c r="F25" s="3"/>
      <c r="G25" s="3"/>
    </row>
    <row r="26" spans="1:7" x14ac:dyDescent="0.25">
      <c r="A26" s="13">
        <v>4</v>
      </c>
      <c r="B26" s="14" t="s">
        <v>56</v>
      </c>
      <c r="C26" s="15">
        <f>C27+C28+C29</f>
        <v>55069</v>
      </c>
      <c r="D26" s="15">
        <f>D27+D28+D29</f>
        <v>81300</v>
      </c>
      <c r="E26" s="25">
        <f>E27+E28+E29</f>
        <v>90000</v>
      </c>
      <c r="F26" s="25">
        <f t="shared" ref="F26:G26" si="17">F27+F28+F29</f>
        <v>90000</v>
      </c>
      <c r="G26" s="25">
        <f t="shared" si="17"/>
        <v>90000</v>
      </c>
    </row>
    <row r="27" spans="1:7" x14ac:dyDescent="0.25">
      <c r="A27" s="7" t="s">
        <v>26</v>
      </c>
      <c r="B27" s="1" t="s">
        <v>44</v>
      </c>
      <c r="C27" s="3"/>
      <c r="D27" s="3"/>
      <c r="E27" s="3">
        <v>2000</v>
      </c>
      <c r="F27" s="3">
        <v>2000</v>
      </c>
      <c r="G27" s="3">
        <v>2000</v>
      </c>
    </row>
    <row r="28" spans="1:7" x14ac:dyDescent="0.25">
      <c r="A28" s="7" t="s">
        <v>27</v>
      </c>
      <c r="B28" s="1" t="s">
        <v>37</v>
      </c>
      <c r="C28" s="3">
        <v>55069</v>
      </c>
      <c r="D28" s="3">
        <v>81300</v>
      </c>
      <c r="E28" s="3">
        <v>88000</v>
      </c>
      <c r="F28" s="3">
        <v>88000</v>
      </c>
      <c r="G28" s="3">
        <v>88000</v>
      </c>
    </row>
    <row r="29" spans="1:7" ht="15.75" thickBot="1" x14ac:dyDescent="0.3">
      <c r="A29" s="21" t="s">
        <v>29</v>
      </c>
      <c r="B29" s="22" t="s">
        <v>38</v>
      </c>
      <c r="C29" s="23"/>
      <c r="D29" s="23"/>
      <c r="E29" s="23"/>
      <c r="F29" s="23"/>
      <c r="G29" s="23"/>
    </row>
    <row r="30" spans="1:7" ht="15.75" thickBot="1" x14ac:dyDescent="0.3">
      <c r="A30" s="51" t="s">
        <v>17</v>
      </c>
      <c r="B30" s="52" t="s">
        <v>18</v>
      </c>
      <c r="C30" s="54">
        <f>C31+C39+C47+C60+C73+C83</f>
        <v>1926912</v>
      </c>
      <c r="D30" s="53">
        <f>D31+D39+D47+D60+D73+D83</f>
        <v>1417334</v>
      </c>
      <c r="E30" s="54">
        <f>E31+E39+E47+E60+E73+E83</f>
        <v>1224483</v>
      </c>
      <c r="F30" s="54">
        <f t="shared" ref="F30:G30" si="18">F31+F39+F47+F60+F73+F83</f>
        <v>1025399</v>
      </c>
      <c r="G30" s="54">
        <f t="shared" si="18"/>
        <v>749120</v>
      </c>
    </row>
    <row r="31" spans="1:7" x14ac:dyDescent="0.25">
      <c r="A31" s="18" t="s">
        <v>14</v>
      </c>
      <c r="B31" s="19" t="s">
        <v>15</v>
      </c>
      <c r="C31" s="24">
        <f>C32+C37</f>
        <v>199058</v>
      </c>
      <c r="D31" s="24">
        <f>D32+D37</f>
        <v>257550</v>
      </c>
      <c r="E31" s="24">
        <f>E32+E37</f>
        <v>151750</v>
      </c>
      <c r="F31" s="24">
        <f t="shared" ref="F31:G31" si="19">F32+F37</f>
        <v>151750</v>
      </c>
      <c r="G31" s="24">
        <f t="shared" si="19"/>
        <v>151750</v>
      </c>
    </row>
    <row r="32" spans="1:7" x14ac:dyDescent="0.25">
      <c r="A32" s="13">
        <v>3</v>
      </c>
      <c r="B32" s="14" t="s">
        <v>50</v>
      </c>
      <c r="C32" s="25">
        <f>C33+C34+C35+C36</f>
        <v>194050</v>
      </c>
      <c r="D32" s="25">
        <f>D33+D34+D35+D36</f>
        <v>254050</v>
      </c>
      <c r="E32" s="25">
        <f>E33+E34+E35+E36</f>
        <v>147950</v>
      </c>
      <c r="F32" s="25">
        <f t="shared" ref="F32:G32" si="20">F33+F34+F35+F36</f>
        <v>147950</v>
      </c>
      <c r="G32" s="25">
        <f t="shared" si="20"/>
        <v>147950</v>
      </c>
    </row>
    <row r="33" spans="1:7" x14ac:dyDescent="0.25">
      <c r="A33" s="7" t="s">
        <v>14</v>
      </c>
      <c r="B33" s="1" t="s">
        <v>34</v>
      </c>
      <c r="C33" s="3">
        <v>91499</v>
      </c>
      <c r="D33" s="3">
        <v>126000</v>
      </c>
      <c r="E33" s="3">
        <v>76650</v>
      </c>
      <c r="F33" s="3">
        <v>76650</v>
      </c>
      <c r="G33" s="3">
        <v>76650</v>
      </c>
    </row>
    <row r="34" spans="1:7" x14ac:dyDescent="0.25">
      <c r="A34" s="7" t="s">
        <v>23</v>
      </c>
      <c r="B34" s="1" t="s">
        <v>33</v>
      </c>
      <c r="C34" s="3">
        <v>81169</v>
      </c>
      <c r="D34" s="3">
        <v>107480</v>
      </c>
      <c r="E34" s="3">
        <v>60450</v>
      </c>
      <c r="F34" s="3">
        <v>60450</v>
      </c>
      <c r="G34" s="3">
        <v>60450</v>
      </c>
    </row>
    <row r="35" spans="1:7" x14ac:dyDescent="0.25">
      <c r="A35" s="7" t="s">
        <v>24</v>
      </c>
      <c r="B35" s="1" t="s">
        <v>35</v>
      </c>
      <c r="C35" s="3">
        <v>707</v>
      </c>
      <c r="D35" s="3">
        <v>570</v>
      </c>
      <c r="E35" s="3">
        <v>850</v>
      </c>
      <c r="F35" s="3">
        <v>850</v>
      </c>
      <c r="G35" s="3">
        <v>850</v>
      </c>
    </row>
    <row r="36" spans="1:7" x14ac:dyDescent="0.25">
      <c r="A36" s="7">
        <v>37</v>
      </c>
      <c r="B36" s="1" t="s">
        <v>36</v>
      </c>
      <c r="C36" s="3">
        <v>20675</v>
      </c>
      <c r="D36" s="3">
        <v>20000</v>
      </c>
      <c r="E36" s="3">
        <v>10000</v>
      </c>
      <c r="F36" s="3">
        <v>10000</v>
      </c>
      <c r="G36" s="3">
        <v>10000</v>
      </c>
    </row>
    <row r="37" spans="1:7" x14ac:dyDescent="0.25">
      <c r="A37" s="20">
        <v>4</v>
      </c>
      <c r="B37" s="14" t="s">
        <v>56</v>
      </c>
      <c r="C37" s="25">
        <f>C38</f>
        <v>5008</v>
      </c>
      <c r="D37" s="25">
        <f>D38</f>
        <v>3500</v>
      </c>
      <c r="E37" s="25">
        <f>E38</f>
        <v>3800</v>
      </c>
      <c r="F37" s="25">
        <f t="shared" ref="F37:G37" si="21">F38</f>
        <v>3800</v>
      </c>
      <c r="G37" s="25">
        <f t="shared" si="21"/>
        <v>3800</v>
      </c>
    </row>
    <row r="38" spans="1:7" x14ac:dyDescent="0.25">
      <c r="A38" s="7">
        <v>42</v>
      </c>
      <c r="B38" s="1" t="s">
        <v>37</v>
      </c>
      <c r="C38" s="3">
        <v>5008</v>
      </c>
      <c r="D38" s="3">
        <v>3500</v>
      </c>
      <c r="E38" s="3">
        <v>3800</v>
      </c>
      <c r="F38" s="3">
        <v>3800</v>
      </c>
      <c r="G38" s="3">
        <v>3800</v>
      </c>
    </row>
    <row r="39" spans="1:7" x14ac:dyDescent="0.25">
      <c r="A39" s="16" t="s">
        <v>8</v>
      </c>
      <c r="B39" s="17" t="s">
        <v>9</v>
      </c>
      <c r="C39" s="26">
        <f>C40+C45</f>
        <v>904515</v>
      </c>
      <c r="D39" s="26">
        <f>D40+D45</f>
        <v>694340</v>
      </c>
      <c r="E39" s="26">
        <f>E40+E45</f>
        <v>510000</v>
      </c>
      <c r="F39" s="26">
        <f t="shared" ref="F39:G39" si="22">F40+F45</f>
        <v>510000</v>
      </c>
      <c r="G39" s="26">
        <f t="shared" si="22"/>
        <v>510000</v>
      </c>
    </row>
    <row r="40" spans="1:7" x14ac:dyDescent="0.25">
      <c r="A40" s="13">
        <v>3</v>
      </c>
      <c r="B40" s="14" t="s">
        <v>50</v>
      </c>
      <c r="C40" s="25">
        <f>C41+C42+C43+C44</f>
        <v>373286</v>
      </c>
      <c r="D40" s="25">
        <f>D41+D42+D43+D44</f>
        <v>309340</v>
      </c>
      <c r="E40" s="25">
        <f>E41+E42+E43+E44</f>
        <v>477000</v>
      </c>
      <c r="F40" s="25">
        <f t="shared" ref="F40:G40" si="23">F41+F42+F43+F44</f>
        <v>477000</v>
      </c>
      <c r="G40" s="25">
        <f t="shared" si="23"/>
        <v>477000</v>
      </c>
    </row>
    <row r="41" spans="1:7" x14ac:dyDescent="0.25">
      <c r="A41" s="7" t="s">
        <v>14</v>
      </c>
      <c r="B41" s="1" t="s">
        <v>34</v>
      </c>
      <c r="C41" s="3">
        <v>245108</v>
      </c>
      <c r="D41" s="3">
        <v>109500</v>
      </c>
      <c r="E41" s="3">
        <v>263000</v>
      </c>
      <c r="F41" s="3">
        <v>263000</v>
      </c>
      <c r="G41" s="3">
        <v>263000</v>
      </c>
    </row>
    <row r="42" spans="1:7" x14ac:dyDescent="0.25">
      <c r="A42" s="7" t="s">
        <v>23</v>
      </c>
      <c r="B42" s="1" t="s">
        <v>33</v>
      </c>
      <c r="C42" s="3">
        <v>121260</v>
      </c>
      <c r="D42" s="3">
        <v>193370</v>
      </c>
      <c r="E42" s="3">
        <v>208500</v>
      </c>
      <c r="F42" s="3">
        <v>208500</v>
      </c>
      <c r="G42" s="3">
        <v>208500</v>
      </c>
    </row>
    <row r="43" spans="1:7" x14ac:dyDescent="0.25">
      <c r="A43" s="7" t="s">
        <v>24</v>
      </c>
      <c r="B43" s="1" t="s">
        <v>35</v>
      </c>
      <c r="C43" s="3">
        <v>6918</v>
      </c>
      <c r="D43" s="3">
        <v>3070</v>
      </c>
      <c r="E43" s="3">
        <v>5500</v>
      </c>
      <c r="F43" s="3">
        <v>5500</v>
      </c>
      <c r="G43" s="3">
        <v>5500</v>
      </c>
    </row>
    <row r="44" spans="1:7" x14ac:dyDescent="0.25">
      <c r="A44" s="7" t="s">
        <v>25</v>
      </c>
      <c r="B44" s="1" t="s">
        <v>36</v>
      </c>
      <c r="C44" s="3"/>
      <c r="D44" s="3">
        <v>3400</v>
      </c>
      <c r="E44" s="3"/>
      <c r="F44" s="3"/>
      <c r="G44" s="3"/>
    </row>
    <row r="45" spans="1:7" x14ac:dyDescent="0.25">
      <c r="A45" s="13">
        <v>4</v>
      </c>
      <c r="B45" s="14" t="s">
        <v>56</v>
      </c>
      <c r="C45" s="25">
        <f>C46</f>
        <v>531229</v>
      </c>
      <c r="D45" s="25">
        <f>D46</f>
        <v>385000</v>
      </c>
      <c r="E45" s="25">
        <f>E46</f>
        <v>33000</v>
      </c>
      <c r="F45" s="25">
        <f t="shared" ref="F45:G45" si="24">F46</f>
        <v>33000</v>
      </c>
      <c r="G45" s="25">
        <f t="shared" si="24"/>
        <v>33000</v>
      </c>
    </row>
    <row r="46" spans="1:7" x14ac:dyDescent="0.25">
      <c r="A46" s="7" t="s">
        <v>27</v>
      </c>
      <c r="B46" s="1" t="s">
        <v>37</v>
      </c>
      <c r="C46" s="3">
        <v>531229</v>
      </c>
      <c r="D46" s="3">
        <v>385000</v>
      </c>
      <c r="E46" s="3">
        <v>33000</v>
      </c>
      <c r="F46" s="3">
        <v>33000</v>
      </c>
      <c r="G46" s="3">
        <v>33000</v>
      </c>
    </row>
    <row r="47" spans="1:7" x14ac:dyDescent="0.25">
      <c r="A47" s="16" t="s">
        <v>10</v>
      </c>
      <c r="B47" s="17" t="s">
        <v>11</v>
      </c>
      <c r="C47" s="26">
        <f>C48</f>
        <v>7950</v>
      </c>
      <c r="D47" s="26">
        <f>D48</f>
        <v>32212</v>
      </c>
      <c r="E47" s="3"/>
      <c r="F47" s="3"/>
      <c r="G47" s="3"/>
    </row>
    <row r="48" spans="1:7" x14ac:dyDescent="0.25">
      <c r="A48" s="13">
        <v>3</v>
      </c>
      <c r="B48" s="14" t="s">
        <v>50</v>
      </c>
      <c r="C48" s="25">
        <f>C49+C50+C51+C52+C53+C54+C55</f>
        <v>7950</v>
      </c>
      <c r="D48" s="25">
        <f>D49+D50</f>
        <v>32212</v>
      </c>
      <c r="E48" s="15"/>
      <c r="F48" s="15"/>
      <c r="G48" s="15"/>
    </row>
    <row r="49" spans="1:7" x14ac:dyDescent="0.25">
      <c r="A49" s="7" t="s">
        <v>14</v>
      </c>
      <c r="B49" s="1" t="s">
        <v>34</v>
      </c>
      <c r="C49" s="3"/>
      <c r="D49" s="3">
        <v>11665</v>
      </c>
      <c r="E49" s="3"/>
      <c r="F49" s="3"/>
      <c r="G49" s="3"/>
    </row>
    <row r="50" spans="1:7" x14ac:dyDescent="0.25">
      <c r="A50" s="7" t="s">
        <v>23</v>
      </c>
      <c r="B50" s="1" t="s">
        <v>33</v>
      </c>
      <c r="C50" s="3">
        <v>7950</v>
      </c>
      <c r="D50" s="3">
        <v>20547</v>
      </c>
      <c r="E50" s="3"/>
      <c r="F50" s="3"/>
      <c r="G50" s="3"/>
    </row>
    <row r="51" spans="1:7" x14ac:dyDescent="0.25">
      <c r="A51" s="7" t="s">
        <v>24</v>
      </c>
      <c r="B51" s="1" t="s">
        <v>35</v>
      </c>
      <c r="C51" s="3"/>
      <c r="D51" s="3"/>
      <c r="E51" s="3"/>
      <c r="F51" s="3"/>
      <c r="G51" s="3"/>
    </row>
    <row r="52" spans="1:7" x14ac:dyDescent="0.25">
      <c r="A52" s="7" t="s">
        <v>31</v>
      </c>
      <c r="B52" s="1" t="s">
        <v>41</v>
      </c>
      <c r="C52" s="3"/>
      <c r="D52" s="3"/>
      <c r="E52" s="3"/>
      <c r="F52" s="3"/>
      <c r="G52" s="3"/>
    </row>
    <row r="53" spans="1:7" x14ac:dyDescent="0.25">
      <c r="A53" s="7" t="s">
        <v>30</v>
      </c>
      <c r="B53" s="1" t="s">
        <v>39</v>
      </c>
      <c r="C53" s="3"/>
      <c r="D53" s="3"/>
      <c r="E53" s="3"/>
      <c r="F53" s="3"/>
      <c r="G53" s="3"/>
    </row>
    <row r="54" spans="1:7" x14ac:dyDescent="0.25">
      <c r="A54" s="7" t="s">
        <v>25</v>
      </c>
      <c r="B54" s="1" t="s">
        <v>36</v>
      </c>
      <c r="C54" s="3"/>
      <c r="D54" s="3"/>
      <c r="E54" s="3"/>
      <c r="F54" s="3"/>
      <c r="G54" s="3"/>
    </row>
    <row r="55" spans="1:7" x14ac:dyDescent="0.25">
      <c r="A55" s="7" t="s">
        <v>28</v>
      </c>
      <c r="B55" s="1" t="s">
        <v>40</v>
      </c>
      <c r="C55" s="3"/>
      <c r="D55" s="3"/>
      <c r="E55" s="3"/>
      <c r="F55" s="3"/>
      <c r="G55" s="3"/>
    </row>
    <row r="56" spans="1:7" x14ac:dyDescent="0.25">
      <c r="A56" s="13">
        <v>4</v>
      </c>
      <c r="B56" s="14" t="s">
        <v>56</v>
      </c>
      <c r="C56" s="15"/>
      <c r="D56" s="15"/>
      <c r="E56" s="15"/>
      <c r="F56" s="15"/>
      <c r="G56" s="15"/>
    </row>
    <row r="57" spans="1:7" x14ac:dyDescent="0.25">
      <c r="A57" s="7" t="s">
        <v>26</v>
      </c>
      <c r="B57" s="1" t="s">
        <v>44</v>
      </c>
      <c r="C57" s="3"/>
      <c r="D57" s="3"/>
      <c r="E57" s="3"/>
      <c r="F57" s="3"/>
      <c r="G57" s="3"/>
    </row>
    <row r="58" spans="1:7" x14ac:dyDescent="0.25">
      <c r="A58" s="7" t="s">
        <v>27</v>
      </c>
      <c r="B58" s="1" t="s">
        <v>37</v>
      </c>
      <c r="C58" s="3"/>
      <c r="D58" s="3"/>
      <c r="E58" s="3"/>
      <c r="F58" s="3"/>
      <c r="G58" s="3"/>
    </row>
    <row r="59" spans="1:7" x14ac:dyDescent="0.25">
      <c r="A59" s="7" t="s">
        <v>29</v>
      </c>
      <c r="B59" s="1" t="s">
        <v>38</v>
      </c>
      <c r="C59" s="3"/>
      <c r="D59" s="3"/>
      <c r="E59" s="3"/>
      <c r="F59" s="3"/>
      <c r="G59" s="3"/>
    </row>
    <row r="60" spans="1:7" x14ac:dyDescent="0.25">
      <c r="A60" s="16" t="s">
        <v>43</v>
      </c>
      <c r="B60" s="17" t="s">
        <v>12</v>
      </c>
      <c r="C60" s="26">
        <f>C61+C69</f>
        <v>560888</v>
      </c>
      <c r="D60" s="26">
        <f>D61+D69</f>
        <v>313057</v>
      </c>
      <c r="E60" s="26">
        <f>E61+E69</f>
        <v>197351</v>
      </c>
      <c r="F60" s="26">
        <f t="shared" ref="F60:G60" si="25">F61+F69</f>
        <v>88405</v>
      </c>
      <c r="G60" s="26">
        <f t="shared" si="25"/>
        <v>57800</v>
      </c>
    </row>
    <row r="61" spans="1:7" x14ac:dyDescent="0.25">
      <c r="A61" s="13">
        <v>3</v>
      </c>
      <c r="B61" s="14" t="s">
        <v>50</v>
      </c>
      <c r="C61" s="25">
        <f>C62+C63+C64+C65+C66+C67+C68</f>
        <v>447685</v>
      </c>
      <c r="D61" s="25">
        <f>D62+D63+D64+D65+D66+D67+D68</f>
        <v>263057</v>
      </c>
      <c r="E61" s="25">
        <f>E62+E63+E64+E65+E66+E67+E68</f>
        <v>159300</v>
      </c>
      <c r="F61" s="25">
        <f t="shared" ref="F61:G61" si="26">F62+F63+F64+F65+F66+F67+F68</f>
        <v>60600</v>
      </c>
      <c r="G61" s="25">
        <f t="shared" si="26"/>
        <v>31800</v>
      </c>
    </row>
    <row r="62" spans="1:7" x14ac:dyDescent="0.25">
      <c r="A62" s="7" t="s">
        <v>14</v>
      </c>
      <c r="B62" s="1" t="s">
        <v>34</v>
      </c>
      <c r="C62" s="3">
        <v>290946</v>
      </c>
      <c r="D62" s="3">
        <v>195300</v>
      </c>
      <c r="E62" s="3">
        <v>123700</v>
      </c>
      <c r="F62" s="3">
        <v>28000</v>
      </c>
      <c r="G62" s="3"/>
    </row>
    <row r="63" spans="1:7" x14ac:dyDescent="0.25">
      <c r="A63" s="7" t="s">
        <v>23</v>
      </c>
      <c r="B63" s="1" t="s">
        <v>33</v>
      </c>
      <c r="C63" s="3">
        <v>156727</v>
      </c>
      <c r="D63" s="3">
        <v>43991</v>
      </c>
      <c r="E63" s="3">
        <v>35600</v>
      </c>
      <c r="F63" s="3">
        <v>32600</v>
      </c>
      <c r="G63" s="3">
        <v>31800</v>
      </c>
    </row>
    <row r="64" spans="1:7" x14ac:dyDescent="0.25">
      <c r="A64" s="7" t="s">
        <v>24</v>
      </c>
      <c r="B64" s="1" t="s">
        <v>35</v>
      </c>
      <c r="C64" s="3">
        <v>12</v>
      </c>
      <c r="D64" s="3"/>
      <c r="E64" s="3"/>
      <c r="F64" s="3"/>
      <c r="G64" s="3"/>
    </row>
    <row r="65" spans="1:7" x14ac:dyDescent="0.25">
      <c r="A65" s="7">
        <v>35</v>
      </c>
      <c r="B65" s="1" t="s">
        <v>41</v>
      </c>
      <c r="C65" s="3"/>
      <c r="D65" s="3">
        <v>23766</v>
      </c>
      <c r="E65" s="3"/>
      <c r="F65" s="3"/>
      <c r="G65" s="3"/>
    </row>
    <row r="66" spans="1:7" x14ac:dyDescent="0.25">
      <c r="A66" s="7" t="s">
        <v>30</v>
      </c>
      <c r="B66" s="1" t="s">
        <v>39</v>
      </c>
      <c r="C66" s="3"/>
      <c r="D66" s="3"/>
      <c r="E66" s="3"/>
      <c r="F66" s="3"/>
      <c r="G66" s="3"/>
    </row>
    <row r="67" spans="1:7" x14ac:dyDescent="0.25">
      <c r="A67" s="7" t="s">
        <v>25</v>
      </c>
      <c r="B67" s="1" t="s">
        <v>36</v>
      </c>
      <c r="C67" s="3"/>
      <c r="D67" s="3"/>
      <c r="E67" s="3"/>
      <c r="F67" s="3"/>
      <c r="G67" s="3"/>
    </row>
    <row r="68" spans="1:7" x14ac:dyDescent="0.25">
      <c r="A68" s="7" t="s">
        <v>28</v>
      </c>
      <c r="B68" s="1" t="s">
        <v>40</v>
      </c>
      <c r="C68" s="3"/>
      <c r="D68" s="3"/>
      <c r="E68" s="3"/>
      <c r="F68" s="3"/>
      <c r="G68" s="3"/>
    </row>
    <row r="69" spans="1:7" x14ac:dyDescent="0.25">
      <c r="A69" s="13">
        <v>4</v>
      </c>
      <c r="B69" s="14" t="s">
        <v>56</v>
      </c>
      <c r="C69" s="25">
        <f>C70+C71+C72</f>
        <v>113203</v>
      </c>
      <c r="D69" s="25">
        <f>D70+D71+D72</f>
        <v>50000</v>
      </c>
      <c r="E69" s="25">
        <f>E70+E71+E72</f>
        <v>38051</v>
      </c>
      <c r="F69" s="25">
        <f t="shared" ref="F69:G69" si="27">F70+F71+F72</f>
        <v>27805</v>
      </c>
      <c r="G69" s="25">
        <f t="shared" si="27"/>
        <v>26000</v>
      </c>
    </row>
    <row r="70" spans="1:7" x14ac:dyDescent="0.25">
      <c r="A70" s="7" t="s">
        <v>26</v>
      </c>
      <c r="B70" s="1" t="s">
        <v>44</v>
      </c>
      <c r="C70" s="3"/>
      <c r="D70" s="3"/>
      <c r="E70" s="3"/>
      <c r="F70" s="3"/>
      <c r="G70" s="3"/>
    </row>
    <row r="71" spans="1:7" x14ac:dyDescent="0.25">
      <c r="A71" s="7" t="s">
        <v>27</v>
      </c>
      <c r="B71" s="1" t="s">
        <v>37</v>
      </c>
      <c r="C71" s="3">
        <v>113203</v>
      </c>
      <c r="D71" s="3">
        <v>50000</v>
      </c>
      <c r="E71" s="3">
        <v>38051</v>
      </c>
      <c r="F71" s="3">
        <v>27805</v>
      </c>
      <c r="G71" s="3">
        <v>26000</v>
      </c>
    </row>
    <row r="72" spans="1:7" x14ac:dyDescent="0.25">
      <c r="A72" s="7" t="s">
        <v>29</v>
      </c>
      <c r="B72" s="1" t="s">
        <v>38</v>
      </c>
      <c r="C72" s="3"/>
      <c r="D72" s="3"/>
      <c r="E72" s="3"/>
      <c r="F72" s="3"/>
      <c r="G72" s="3"/>
    </row>
    <row r="73" spans="1:7" x14ac:dyDescent="0.25">
      <c r="A73" s="16" t="s">
        <v>49</v>
      </c>
      <c r="B73" s="17" t="s">
        <v>13</v>
      </c>
      <c r="C73" s="26">
        <f>C74+C79</f>
        <v>253029</v>
      </c>
      <c r="D73" s="26">
        <f>D74+D79</f>
        <v>119905</v>
      </c>
      <c r="E73" s="26">
        <f>E74+E79</f>
        <v>365112</v>
      </c>
      <c r="F73" s="26">
        <f t="shared" ref="F73:G73" si="28">F74+F79</f>
        <v>274974</v>
      </c>
      <c r="G73" s="26">
        <f t="shared" si="28"/>
        <v>29300</v>
      </c>
    </row>
    <row r="74" spans="1:7" x14ac:dyDescent="0.25">
      <c r="A74" s="13">
        <v>3</v>
      </c>
      <c r="B74" s="14" t="s">
        <v>50</v>
      </c>
      <c r="C74" s="25">
        <f>C75+C76+C77+C78</f>
        <v>221458</v>
      </c>
      <c r="D74" s="25">
        <f>D75+D76+D78+D77</f>
        <v>91905</v>
      </c>
      <c r="E74" s="25">
        <f>E75+E76+E77+E78</f>
        <v>243838</v>
      </c>
      <c r="F74" s="25">
        <f t="shared" ref="F74:G74" si="29">F75+F76+F77+F78</f>
        <v>172974</v>
      </c>
      <c r="G74" s="25">
        <f t="shared" si="29"/>
        <v>29300</v>
      </c>
    </row>
    <row r="75" spans="1:7" x14ac:dyDescent="0.25">
      <c r="A75" s="7" t="s">
        <v>14</v>
      </c>
      <c r="B75" s="1" t="s">
        <v>34</v>
      </c>
      <c r="C75" s="3">
        <v>111671</v>
      </c>
      <c r="D75" s="3">
        <v>40718</v>
      </c>
      <c r="E75" s="3">
        <v>162025</v>
      </c>
      <c r="F75" s="3">
        <v>108927</v>
      </c>
      <c r="G75" s="3">
        <v>10300</v>
      </c>
    </row>
    <row r="76" spans="1:7" x14ac:dyDescent="0.25">
      <c r="A76" s="7" t="s">
        <v>23</v>
      </c>
      <c r="B76" s="1" t="s">
        <v>33</v>
      </c>
      <c r="C76" s="3">
        <v>91859</v>
      </c>
      <c r="D76" s="3">
        <v>33186</v>
      </c>
      <c r="E76" s="3">
        <v>71813</v>
      </c>
      <c r="F76" s="3">
        <v>54047</v>
      </c>
      <c r="G76" s="3">
        <v>9000</v>
      </c>
    </row>
    <row r="77" spans="1:7" x14ac:dyDescent="0.25">
      <c r="A77" s="7">
        <v>34</v>
      </c>
      <c r="B77" s="1" t="s">
        <v>35</v>
      </c>
      <c r="C77" s="3">
        <v>53</v>
      </c>
      <c r="D77" s="3">
        <v>1</v>
      </c>
      <c r="E77" s="3"/>
      <c r="F77" s="3"/>
      <c r="G77" s="3"/>
    </row>
    <row r="78" spans="1:7" x14ac:dyDescent="0.25">
      <c r="A78" s="7">
        <v>37</v>
      </c>
      <c r="B78" s="1" t="s">
        <v>36</v>
      </c>
      <c r="C78" s="3">
        <v>17875</v>
      </c>
      <c r="D78" s="3">
        <v>18000</v>
      </c>
      <c r="E78" s="3">
        <v>10000</v>
      </c>
      <c r="F78" s="3">
        <v>10000</v>
      </c>
      <c r="G78" s="3">
        <v>10000</v>
      </c>
    </row>
    <row r="79" spans="1:7" x14ac:dyDescent="0.25">
      <c r="A79" s="13">
        <v>4</v>
      </c>
      <c r="B79" s="14" t="s">
        <v>56</v>
      </c>
      <c r="C79" s="25">
        <f>C80+C81+C82</f>
        <v>31571</v>
      </c>
      <c r="D79" s="25">
        <f>D80+D81+D82</f>
        <v>28000</v>
      </c>
      <c r="E79" s="25">
        <f>E80+E81+E82</f>
        <v>121274</v>
      </c>
      <c r="F79" s="25">
        <f t="shared" ref="F79:G79" si="30">F80+F81+F82</f>
        <v>102000</v>
      </c>
      <c r="G79" s="25">
        <f t="shared" si="30"/>
        <v>0</v>
      </c>
    </row>
    <row r="80" spans="1:7" x14ac:dyDescent="0.25">
      <c r="A80" s="7" t="s">
        <v>26</v>
      </c>
      <c r="B80" s="1" t="s">
        <v>44</v>
      </c>
      <c r="C80" s="3"/>
      <c r="D80" s="3"/>
      <c r="E80" s="3"/>
      <c r="F80" s="3"/>
      <c r="G80" s="3"/>
    </row>
    <row r="81" spans="1:7" x14ac:dyDescent="0.25">
      <c r="A81" s="7" t="s">
        <v>27</v>
      </c>
      <c r="B81" s="1" t="s">
        <v>37</v>
      </c>
      <c r="C81" s="3">
        <v>31571</v>
      </c>
      <c r="D81" s="3">
        <v>28000</v>
      </c>
      <c r="E81" s="3">
        <v>121274</v>
      </c>
      <c r="F81" s="3">
        <v>102000</v>
      </c>
      <c r="G81" s="3"/>
    </row>
    <row r="82" spans="1:7" x14ac:dyDescent="0.25">
      <c r="A82" s="21" t="s">
        <v>29</v>
      </c>
      <c r="B82" s="22" t="s">
        <v>38</v>
      </c>
      <c r="C82" s="23"/>
      <c r="D82" s="23"/>
      <c r="E82" s="23"/>
      <c r="F82" s="23"/>
      <c r="G82" s="23"/>
    </row>
    <row r="83" spans="1:7" x14ac:dyDescent="0.25">
      <c r="A83" s="32">
        <v>71</v>
      </c>
      <c r="B83" s="33" t="s">
        <v>16</v>
      </c>
      <c r="C83" s="64">
        <f>C84</f>
        <v>1472</v>
      </c>
      <c r="D83" s="64">
        <f>D84</f>
        <v>270</v>
      </c>
      <c r="E83" s="64">
        <v>270</v>
      </c>
      <c r="F83" s="64">
        <v>270</v>
      </c>
      <c r="G83" s="64">
        <v>270</v>
      </c>
    </row>
    <row r="84" spans="1:7" x14ac:dyDescent="0.25">
      <c r="A84" s="34">
        <v>4</v>
      </c>
      <c r="B84" s="35" t="s">
        <v>56</v>
      </c>
      <c r="C84" s="65">
        <v>1472</v>
      </c>
      <c r="D84" s="65">
        <f>D85</f>
        <v>270</v>
      </c>
      <c r="E84" s="65">
        <v>270</v>
      </c>
      <c r="F84" s="65">
        <v>270</v>
      </c>
      <c r="G84" s="65">
        <v>270</v>
      </c>
    </row>
    <row r="85" spans="1:7" ht="15.75" thickBot="1" x14ac:dyDescent="0.3">
      <c r="A85" s="36">
        <v>42</v>
      </c>
      <c r="B85" s="37" t="s">
        <v>37</v>
      </c>
      <c r="C85" s="38">
        <v>1472</v>
      </c>
      <c r="D85" s="38">
        <v>270</v>
      </c>
      <c r="E85" s="38">
        <v>270</v>
      </c>
      <c r="F85" s="38">
        <v>270</v>
      </c>
      <c r="G85" s="38">
        <v>270</v>
      </c>
    </row>
    <row r="86" spans="1:7" ht="15.75" thickBot="1" x14ac:dyDescent="0.3">
      <c r="A86" s="56" t="s">
        <v>6</v>
      </c>
      <c r="B86" s="52" t="s">
        <v>7</v>
      </c>
      <c r="C86" s="53">
        <f>C87+C92</f>
        <v>48576</v>
      </c>
      <c r="D86" s="53">
        <f>D87</f>
        <v>12050</v>
      </c>
      <c r="E86" s="53">
        <f>E87+E92</f>
        <v>62375</v>
      </c>
      <c r="F86" s="53">
        <f t="shared" ref="F86:G86" si="31">F87+F92</f>
        <v>14500</v>
      </c>
      <c r="G86" s="53">
        <f t="shared" si="31"/>
        <v>4000</v>
      </c>
    </row>
    <row r="87" spans="1:7" x14ac:dyDescent="0.25">
      <c r="A87" s="28">
        <v>51</v>
      </c>
      <c r="B87" s="19" t="s">
        <v>11</v>
      </c>
      <c r="C87" s="24">
        <f>C88</f>
        <v>3328</v>
      </c>
      <c r="D87" s="24">
        <f>D88</f>
        <v>12050</v>
      </c>
      <c r="E87" s="24">
        <f>E88+E90</f>
        <v>62375</v>
      </c>
      <c r="F87" s="24">
        <f>F88</f>
        <v>14500</v>
      </c>
      <c r="G87" s="24">
        <f>G88</f>
        <v>4000</v>
      </c>
    </row>
    <row r="88" spans="1:7" x14ac:dyDescent="0.25">
      <c r="A88" s="29">
        <v>3</v>
      </c>
      <c r="B88" s="30" t="s">
        <v>50</v>
      </c>
      <c r="C88" s="31">
        <f>C89</f>
        <v>3328</v>
      </c>
      <c r="D88" s="31">
        <f>D89</f>
        <v>12050</v>
      </c>
      <c r="E88" s="31">
        <f>E89</f>
        <v>56675</v>
      </c>
      <c r="F88" s="31">
        <f t="shared" ref="F88:G88" si="32">F89</f>
        <v>14500</v>
      </c>
      <c r="G88" s="31">
        <f t="shared" si="32"/>
        <v>4000</v>
      </c>
    </row>
    <row r="89" spans="1:7" x14ac:dyDescent="0.25">
      <c r="A89" s="12">
        <v>32</v>
      </c>
      <c r="B89" s="1" t="s">
        <v>33</v>
      </c>
      <c r="C89" s="3">
        <v>3328</v>
      </c>
      <c r="D89" s="3">
        <v>12050</v>
      </c>
      <c r="E89" s="3">
        <v>56675</v>
      </c>
      <c r="F89" s="3">
        <v>14500</v>
      </c>
      <c r="G89" s="3">
        <v>4000</v>
      </c>
    </row>
    <row r="90" spans="1:7" x14ac:dyDescent="0.25">
      <c r="A90" s="20">
        <v>4</v>
      </c>
      <c r="B90" s="14" t="s">
        <v>56</v>
      </c>
      <c r="C90" s="15"/>
      <c r="D90" s="15"/>
      <c r="E90" s="25">
        <f>E91</f>
        <v>5700</v>
      </c>
      <c r="F90" s="15"/>
      <c r="G90" s="15"/>
    </row>
    <row r="91" spans="1:7" x14ac:dyDescent="0.25">
      <c r="A91" s="12">
        <v>42</v>
      </c>
      <c r="B91" s="1" t="s">
        <v>37</v>
      </c>
      <c r="C91" s="3"/>
      <c r="D91" s="3"/>
      <c r="E91" s="3">
        <v>5700</v>
      </c>
      <c r="F91" s="3">
        <v>0</v>
      </c>
      <c r="G91" s="3">
        <v>0</v>
      </c>
    </row>
    <row r="92" spans="1:7" x14ac:dyDescent="0.25">
      <c r="A92" s="27">
        <v>52</v>
      </c>
      <c r="B92" s="17" t="s">
        <v>12</v>
      </c>
      <c r="C92" s="26">
        <f>C93</f>
        <v>45248</v>
      </c>
      <c r="D92" s="3"/>
      <c r="E92" s="3"/>
      <c r="F92" s="3"/>
      <c r="G92" s="3"/>
    </row>
    <row r="93" spans="1:7" x14ac:dyDescent="0.25">
      <c r="A93" s="20">
        <v>3</v>
      </c>
      <c r="B93" s="14" t="s">
        <v>50</v>
      </c>
      <c r="C93" s="15">
        <f>C94+C95+C96</f>
        <v>45248</v>
      </c>
      <c r="D93" s="15"/>
      <c r="E93" s="15"/>
      <c r="F93" s="15"/>
      <c r="G93" s="15"/>
    </row>
    <row r="94" spans="1:7" x14ac:dyDescent="0.25">
      <c r="A94" s="12">
        <v>31</v>
      </c>
      <c r="B94" s="1" t="s">
        <v>34</v>
      </c>
      <c r="C94" s="3"/>
      <c r="D94" s="3"/>
      <c r="E94" s="3"/>
      <c r="F94" s="3"/>
      <c r="G94" s="3"/>
    </row>
    <row r="95" spans="1:7" x14ac:dyDescent="0.25">
      <c r="A95" s="12">
        <v>32</v>
      </c>
      <c r="B95" s="1" t="s">
        <v>33</v>
      </c>
      <c r="C95" s="3">
        <v>45248</v>
      </c>
      <c r="D95" s="3"/>
      <c r="E95" s="3"/>
      <c r="F95" s="3"/>
      <c r="G95" s="3"/>
    </row>
    <row r="96" spans="1:7" ht="15.75" thickBot="1" x14ac:dyDescent="0.3">
      <c r="A96" s="50">
        <v>42</v>
      </c>
      <c r="B96" s="22" t="s">
        <v>37</v>
      </c>
      <c r="C96" s="23"/>
      <c r="D96" s="23"/>
      <c r="E96" s="23"/>
      <c r="F96" s="23"/>
      <c r="G96" s="23"/>
    </row>
    <row r="97" spans="1:7" ht="15.75" thickBot="1" x14ac:dyDescent="0.3">
      <c r="A97" s="51" t="s">
        <v>20</v>
      </c>
      <c r="B97" s="52" t="s">
        <v>21</v>
      </c>
      <c r="C97" s="54">
        <f>C107</f>
        <v>325834</v>
      </c>
      <c r="D97" s="53">
        <f>D98+D107</f>
        <v>103278</v>
      </c>
      <c r="E97" s="54"/>
      <c r="F97" s="54"/>
      <c r="G97" s="55"/>
    </row>
    <row r="98" spans="1:7" x14ac:dyDescent="0.25">
      <c r="A98" s="18" t="s">
        <v>42</v>
      </c>
      <c r="B98" s="19" t="s">
        <v>3</v>
      </c>
      <c r="C98" s="8"/>
      <c r="D98" s="8"/>
      <c r="E98" s="8"/>
      <c r="F98" s="8"/>
      <c r="G98" s="8"/>
    </row>
    <row r="99" spans="1:7" x14ac:dyDescent="0.25">
      <c r="A99" s="13">
        <v>3</v>
      </c>
      <c r="B99" s="14" t="s">
        <v>50</v>
      </c>
      <c r="C99" s="15"/>
      <c r="D99" s="15"/>
      <c r="E99" s="15"/>
      <c r="F99" s="15"/>
      <c r="G99" s="15"/>
    </row>
    <row r="100" spans="1:7" x14ac:dyDescent="0.25">
      <c r="A100" s="7" t="s">
        <v>14</v>
      </c>
      <c r="B100" s="1" t="s">
        <v>34</v>
      </c>
      <c r="C100" s="3"/>
      <c r="D100" s="3"/>
      <c r="E100" s="3"/>
      <c r="F100" s="3"/>
      <c r="G100" s="3"/>
    </row>
    <row r="101" spans="1:7" x14ac:dyDescent="0.25">
      <c r="A101" s="7" t="s">
        <v>23</v>
      </c>
      <c r="B101" s="1" t="s">
        <v>33</v>
      </c>
      <c r="C101" s="3"/>
      <c r="D101" s="3"/>
      <c r="E101" s="3"/>
      <c r="F101" s="3"/>
      <c r="G101" s="3"/>
    </row>
    <row r="102" spans="1:7" x14ac:dyDescent="0.25">
      <c r="A102" s="7" t="s">
        <v>31</v>
      </c>
      <c r="B102" s="1" t="s">
        <v>41</v>
      </c>
      <c r="C102" s="3"/>
      <c r="D102" s="3"/>
      <c r="E102" s="3"/>
      <c r="F102" s="3"/>
      <c r="G102" s="3"/>
    </row>
    <row r="103" spans="1:7" x14ac:dyDescent="0.25">
      <c r="A103" s="7" t="s">
        <v>30</v>
      </c>
      <c r="B103" s="1" t="s">
        <v>39</v>
      </c>
      <c r="C103" s="3"/>
      <c r="D103" s="3"/>
      <c r="E103" s="3"/>
      <c r="F103" s="3"/>
      <c r="G103" s="3"/>
    </row>
    <row r="104" spans="1:7" x14ac:dyDescent="0.25">
      <c r="A104" s="7" t="s">
        <v>28</v>
      </c>
      <c r="B104" s="1" t="s">
        <v>40</v>
      </c>
      <c r="C104" s="3"/>
      <c r="D104" s="3"/>
      <c r="E104" s="3"/>
      <c r="F104" s="3"/>
      <c r="G104" s="3"/>
    </row>
    <row r="105" spans="1:7" x14ac:dyDescent="0.25">
      <c r="A105" s="13">
        <v>4</v>
      </c>
      <c r="B105" s="14" t="s">
        <v>56</v>
      </c>
      <c r="C105" s="15"/>
      <c r="D105" s="15"/>
      <c r="E105" s="15"/>
      <c r="F105" s="15"/>
      <c r="G105" s="15"/>
    </row>
    <row r="106" spans="1:7" x14ac:dyDescent="0.25">
      <c r="A106" s="7" t="s">
        <v>27</v>
      </c>
      <c r="B106" s="1" t="s">
        <v>37</v>
      </c>
      <c r="C106" s="3"/>
      <c r="D106" s="3"/>
      <c r="E106" s="3"/>
      <c r="F106" s="3"/>
      <c r="G106" s="3"/>
    </row>
    <row r="107" spans="1:7" x14ac:dyDescent="0.25">
      <c r="A107" s="16" t="s">
        <v>45</v>
      </c>
      <c r="B107" s="17" t="s">
        <v>46</v>
      </c>
      <c r="C107" s="26">
        <f>C108+C114</f>
        <v>325834</v>
      </c>
      <c r="D107" s="26">
        <f>D108+D114</f>
        <v>103278</v>
      </c>
      <c r="E107" s="3"/>
      <c r="F107" s="3"/>
      <c r="G107" s="3"/>
    </row>
    <row r="108" spans="1:7" x14ac:dyDescent="0.25">
      <c r="A108" s="13">
        <v>3</v>
      </c>
      <c r="B108" s="14" t="s">
        <v>50</v>
      </c>
      <c r="C108" s="25">
        <f>C109+C110+C111+C112+C113</f>
        <v>300605</v>
      </c>
      <c r="D108" s="25">
        <f>D109+D110+D111+D112+D113</f>
        <v>103278</v>
      </c>
      <c r="E108" s="15"/>
      <c r="F108" s="15"/>
      <c r="G108" s="15"/>
    </row>
    <row r="109" spans="1:7" x14ac:dyDescent="0.25">
      <c r="A109" s="7" t="s">
        <v>14</v>
      </c>
      <c r="B109" s="1" t="s">
        <v>34</v>
      </c>
      <c r="C109" s="3">
        <v>33178</v>
      </c>
      <c r="D109" s="3">
        <v>103278</v>
      </c>
      <c r="E109" s="3"/>
      <c r="F109" s="3"/>
      <c r="G109" s="3"/>
    </row>
    <row r="110" spans="1:7" x14ac:dyDescent="0.25">
      <c r="A110" s="7" t="s">
        <v>23</v>
      </c>
      <c r="B110" s="1" t="s">
        <v>33</v>
      </c>
      <c r="C110" s="3">
        <v>162415</v>
      </c>
      <c r="D110" s="3"/>
      <c r="E110" s="3"/>
      <c r="F110" s="3"/>
      <c r="G110" s="3"/>
    </row>
    <row r="111" spans="1:7" x14ac:dyDescent="0.25">
      <c r="A111" s="7" t="s">
        <v>31</v>
      </c>
      <c r="B111" s="1" t="s">
        <v>41</v>
      </c>
      <c r="C111" s="3">
        <v>103354</v>
      </c>
      <c r="D111" s="3"/>
      <c r="E111" s="3"/>
      <c r="F111" s="3"/>
      <c r="G111" s="3"/>
    </row>
    <row r="112" spans="1:7" x14ac:dyDescent="0.25">
      <c r="A112" s="7" t="s">
        <v>30</v>
      </c>
      <c r="B112" s="1" t="s">
        <v>39</v>
      </c>
      <c r="C112" s="3">
        <v>1658</v>
      </c>
      <c r="D112" s="3"/>
      <c r="E112" s="3"/>
      <c r="F112" s="3"/>
      <c r="G112" s="3"/>
    </row>
    <row r="113" spans="1:7" x14ac:dyDescent="0.25">
      <c r="A113" s="7" t="s">
        <v>28</v>
      </c>
      <c r="B113" s="1" t="s">
        <v>40</v>
      </c>
      <c r="C113" s="3"/>
      <c r="D113" s="3"/>
      <c r="E113" s="3"/>
      <c r="F113" s="3"/>
      <c r="G113" s="3"/>
    </row>
    <row r="114" spans="1:7" x14ac:dyDescent="0.25">
      <c r="A114" s="13">
        <v>4</v>
      </c>
      <c r="B114" s="14" t="s">
        <v>56</v>
      </c>
      <c r="C114" s="25">
        <f>C115</f>
        <v>25229</v>
      </c>
      <c r="D114" s="15"/>
      <c r="E114" s="15"/>
      <c r="F114" s="15"/>
      <c r="G114" s="15"/>
    </row>
    <row r="115" spans="1:7" ht="15.75" thickBot="1" x14ac:dyDescent="0.3">
      <c r="A115" s="21" t="s">
        <v>27</v>
      </c>
      <c r="B115" s="22" t="s">
        <v>37</v>
      </c>
      <c r="C115" s="23">
        <v>25229</v>
      </c>
      <c r="D115" s="23"/>
      <c r="E115" s="23"/>
      <c r="F115" s="23"/>
      <c r="G115" s="23"/>
    </row>
    <row r="116" spans="1:7" ht="15.75" thickBot="1" x14ac:dyDescent="0.3">
      <c r="A116" s="57" t="s">
        <v>58</v>
      </c>
      <c r="B116" s="58" t="s">
        <v>59</v>
      </c>
      <c r="C116" s="59"/>
      <c r="D116" s="60">
        <f>D117</f>
        <v>6795</v>
      </c>
      <c r="E116" s="70">
        <f>E117</f>
        <v>60193</v>
      </c>
      <c r="F116" s="70">
        <f t="shared" ref="F116:G116" si="33">F117</f>
        <v>0</v>
      </c>
      <c r="G116" s="70">
        <f t="shared" si="33"/>
        <v>0</v>
      </c>
    </row>
    <row r="117" spans="1:7" x14ac:dyDescent="0.25">
      <c r="A117" s="46">
        <v>581</v>
      </c>
      <c r="B117" s="47" t="s">
        <v>19</v>
      </c>
      <c r="C117" s="48"/>
      <c r="D117" s="49">
        <f>D118</f>
        <v>6795</v>
      </c>
      <c r="E117" s="71">
        <f>E118+E120</f>
        <v>60193</v>
      </c>
      <c r="F117" s="71">
        <f t="shared" ref="F117:G117" si="34">F118+F120</f>
        <v>0</v>
      </c>
      <c r="G117" s="71">
        <f t="shared" si="34"/>
        <v>0</v>
      </c>
    </row>
    <row r="118" spans="1:7" x14ac:dyDescent="0.25">
      <c r="A118" s="40">
        <v>3</v>
      </c>
      <c r="B118" s="39" t="s">
        <v>50</v>
      </c>
      <c r="C118" s="41"/>
      <c r="D118" s="66">
        <f>D119</f>
        <v>6795</v>
      </c>
      <c r="E118" s="72">
        <f>E119</f>
        <v>42570</v>
      </c>
      <c r="F118" s="72">
        <f t="shared" ref="F118:G118" si="35">F119</f>
        <v>0</v>
      </c>
      <c r="G118" s="72">
        <f t="shared" si="35"/>
        <v>0</v>
      </c>
    </row>
    <row r="119" spans="1:7" x14ac:dyDescent="0.25">
      <c r="A119" s="42">
        <v>32</v>
      </c>
      <c r="B119" s="43" t="s">
        <v>33</v>
      </c>
      <c r="C119" s="43"/>
      <c r="D119" s="44">
        <v>6795</v>
      </c>
      <c r="E119" s="43">
        <v>42570</v>
      </c>
      <c r="F119" s="43">
        <v>0</v>
      </c>
      <c r="G119" s="43">
        <v>0</v>
      </c>
    </row>
    <row r="120" spans="1:7" x14ac:dyDescent="0.25">
      <c r="A120" s="40">
        <v>4</v>
      </c>
      <c r="B120" s="41" t="s">
        <v>56</v>
      </c>
      <c r="C120" s="41"/>
      <c r="D120" s="45"/>
      <c r="E120" s="72">
        <f>E121</f>
        <v>17623</v>
      </c>
      <c r="F120" s="72">
        <f t="shared" ref="F120:G120" si="36">F121</f>
        <v>0</v>
      </c>
      <c r="G120" s="72">
        <f t="shared" si="36"/>
        <v>0</v>
      </c>
    </row>
    <row r="121" spans="1:7" ht="15.75" thickBot="1" x14ac:dyDescent="0.3">
      <c r="A121" s="67">
        <v>42</v>
      </c>
      <c r="B121" s="68" t="s">
        <v>37</v>
      </c>
      <c r="C121" s="68"/>
      <c r="D121" s="69"/>
      <c r="E121" s="68">
        <v>17623</v>
      </c>
      <c r="F121" s="68">
        <v>0</v>
      </c>
      <c r="G121" s="68"/>
    </row>
    <row r="122" spans="1:7" ht="15.75" x14ac:dyDescent="0.3">
      <c r="A122" s="73" t="s">
        <v>60</v>
      </c>
      <c r="B122" s="74" t="s">
        <v>61</v>
      </c>
      <c r="C122" s="75"/>
      <c r="D122" s="76"/>
      <c r="E122" s="76">
        <f>E124</f>
        <v>18727857</v>
      </c>
      <c r="F122" s="76">
        <f t="shared" ref="F122:G122" si="37">F124</f>
        <v>10710514</v>
      </c>
      <c r="G122" s="77">
        <f t="shared" si="37"/>
        <v>0</v>
      </c>
    </row>
    <row r="123" spans="1:7" ht="15.75" x14ac:dyDescent="0.3">
      <c r="A123" s="78">
        <v>581</v>
      </c>
      <c r="B123" s="79" t="s">
        <v>19</v>
      </c>
      <c r="C123" s="80">
        <f>C124</f>
        <v>0</v>
      </c>
      <c r="D123" s="80">
        <f t="shared" ref="D123:G123" si="38">D124</f>
        <v>0</v>
      </c>
      <c r="E123" s="80">
        <f t="shared" si="38"/>
        <v>18727857</v>
      </c>
      <c r="F123" s="80">
        <f t="shared" si="38"/>
        <v>10710514</v>
      </c>
      <c r="G123" s="80">
        <f t="shared" si="38"/>
        <v>0</v>
      </c>
    </row>
    <row r="124" spans="1:7" x14ac:dyDescent="0.25">
      <c r="A124" s="40">
        <v>4</v>
      </c>
      <c r="B124" s="41" t="s">
        <v>56</v>
      </c>
      <c r="C124" s="41"/>
      <c r="D124" s="41"/>
      <c r="E124" s="66">
        <f>E125</f>
        <v>18727857</v>
      </c>
      <c r="F124" s="66">
        <f>F125</f>
        <v>10710514</v>
      </c>
      <c r="G124" s="66">
        <f>G125</f>
        <v>0</v>
      </c>
    </row>
    <row r="125" spans="1:7" x14ac:dyDescent="0.25">
      <c r="A125" s="43">
        <v>42</v>
      </c>
      <c r="B125" s="43" t="s">
        <v>37</v>
      </c>
      <c r="C125" s="43"/>
      <c r="D125" s="43"/>
      <c r="E125" s="44">
        <v>18727857</v>
      </c>
      <c r="F125" s="44">
        <v>10710514</v>
      </c>
      <c r="G125" s="44"/>
    </row>
    <row r="127" spans="1:7" x14ac:dyDescent="0.25">
      <c r="A127" s="6" t="s">
        <v>66</v>
      </c>
      <c r="E127" s="6" t="s">
        <v>64</v>
      </c>
    </row>
    <row r="129" spans="5:5" x14ac:dyDescent="0.25">
      <c r="E129" s="6" t="s">
        <v>65</v>
      </c>
    </row>
  </sheetData>
  <mergeCells count="1">
    <mergeCell ref="A1:G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POSEBNI DIO FIN. PLANA 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Racunovodstvo</cp:lastModifiedBy>
  <cp:lastPrinted>2024-11-14T10:18:02Z</cp:lastPrinted>
  <dcterms:created xsi:type="dcterms:W3CDTF">2022-10-31T10:11:38Z</dcterms:created>
  <dcterms:modified xsi:type="dcterms:W3CDTF">2024-12-13T09:34:22Z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